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53222"/>
  <mc:AlternateContent xmlns:mc="http://schemas.openxmlformats.org/markup-compatibility/2006">
    <mc:Choice Requires="x15">
      <x15ac:absPath xmlns:x15ac="http://schemas.microsoft.com/office/spreadsheetml/2010/11/ac" url="H:\1020-ControlInterno\DocApoyo\CONTRALORIA GENERAL\Plan de Mejoramiento\"/>
    </mc:Choice>
  </mc:AlternateContent>
  <bookViews>
    <workbookView xWindow="0" yWindow="0" windowWidth="28800" windowHeight="11910" activeTab="1"/>
  </bookViews>
  <sheets>
    <sheet name="% AVANCE HALLAZGOS ABIERTOS CGR" sheetId="6" r:id="rId1"/>
    <sheet name="PMI" sheetId="1" r:id="rId2"/>
    <sheet name="Hoja2" sheetId="3" r:id="rId3"/>
  </sheets>
  <definedNames>
    <definedName name="_xlnm._FilterDatabase" localSheetId="1" hidden="1">PMI!$A$10:$AG$834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 i="1" l="1"/>
  <c r="AB17" i="3" l="1"/>
  <c r="Y17" i="3"/>
  <c r="U17" i="3"/>
  <c r="V17" i="3" s="1"/>
  <c r="S17" i="3"/>
  <c r="W17" i="3" s="1"/>
  <c r="N17" i="3"/>
  <c r="K17" i="3"/>
  <c r="I17" i="3"/>
  <c r="G17" i="3"/>
  <c r="AB16" i="3"/>
  <c r="Y16" i="3"/>
  <c r="S16" i="3"/>
  <c r="W16" i="3" s="1"/>
  <c r="N16" i="3"/>
  <c r="K16" i="3"/>
  <c r="I16" i="3"/>
  <c r="G16" i="3"/>
  <c r="AB15" i="3"/>
  <c r="Y15" i="3"/>
  <c r="W15" i="3"/>
  <c r="V15" i="3"/>
  <c r="U15" i="3"/>
  <c r="S15" i="3"/>
  <c r="N15" i="3"/>
  <c r="K15" i="3"/>
  <c r="I15" i="3"/>
  <c r="G15" i="3"/>
  <c r="AB14" i="3"/>
  <c r="Y14" i="3"/>
  <c r="S14" i="3"/>
  <c r="W14" i="3" s="1"/>
  <c r="N14" i="3"/>
  <c r="K14" i="3"/>
  <c r="I14" i="3"/>
  <c r="G14" i="3"/>
  <c r="AB13" i="3"/>
  <c r="Y13" i="3"/>
  <c r="V13" i="3"/>
  <c r="U13" i="3"/>
  <c r="S13" i="3"/>
  <c r="W13" i="3" s="1"/>
  <c r="N13" i="3"/>
  <c r="K13" i="3"/>
  <c r="I13" i="3"/>
  <c r="G13" i="3"/>
  <c r="AB12" i="3"/>
  <c r="Y12" i="3"/>
  <c r="S12" i="3"/>
  <c r="W12" i="3" s="1"/>
  <c r="N12" i="3"/>
  <c r="K12" i="3"/>
  <c r="I12" i="3"/>
  <c r="G12" i="3"/>
  <c r="AB11" i="3"/>
  <c r="Y11" i="3"/>
  <c r="V11" i="3"/>
  <c r="U11" i="3"/>
  <c r="S11" i="3"/>
  <c r="W11" i="3" s="1"/>
  <c r="N11" i="3"/>
  <c r="K11" i="3"/>
  <c r="I11" i="3"/>
  <c r="G11" i="3"/>
  <c r="AB10" i="3"/>
  <c r="Y10" i="3"/>
  <c r="S10" i="3"/>
  <c r="W10" i="3" s="1"/>
  <c r="N10" i="3"/>
  <c r="K10" i="3"/>
  <c r="I10" i="3"/>
  <c r="G10" i="3"/>
  <c r="AB9" i="3"/>
  <c r="Y9" i="3"/>
  <c r="V9" i="3"/>
  <c r="U9" i="3"/>
  <c r="S9" i="3"/>
  <c r="W9" i="3" s="1"/>
  <c r="N9" i="3"/>
  <c r="K9" i="3"/>
  <c r="I9" i="3"/>
  <c r="G9" i="3"/>
  <c r="AB8" i="3"/>
  <c r="Y8" i="3"/>
  <c r="S8" i="3"/>
  <c r="W8" i="3" s="1"/>
  <c r="N8" i="3"/>
  <c r="K8" i="3"/>
  <c r="I8" i="3"/>
  <c r="G8" i="3"/>
  <c r="AB7" i="3"/>
  <c r="Y7" i="3"/>
  <c r="V7" i="3"/>
  <c r="U7" i="3"/>
  <c r="S7" i="3"/>
  <c r="W7" i="3" s="1"/>
  <c r="N7" i="3"/>
  <c r="K7" i="3"/>
  <c r="I7" i="3"/>
  <c r="G7" i="3"/>
  <c r="AB6" i="3"/>
  <c r="Y6" i="3"/>
  <c r="S6" i="3"/>
  <c r="W6" i="3" s="1"/>
  <c r="N6" i="3"/>
  <c r="K6" i="3"/>
  <c r="I6" i="3"/>
  <c r="G6" i="3"/>
  <c r="AB5" i="3"/>
  <c r="Y5" i="3"/>
  <c r="V5" i="3"/>
  <c r="U5" i="3"/>
  <c r="S5" i="3"/>
  <c r="W5" i="3" s="1"/>
  <c r="N5" i="3"/>
  <c r="K5" i="3"/>
  <c r="I5" i="3"/>
  <c r="G5" i="3"/>
  <c r="AB4" i="3"/>
  <c r="Y4" i="3"/>
  <c r="S4" i="3"/>
  <c r="W4" i="3" s="1"/>
  <c r="N4" i="3"/>
  <c r="K4" i="3"/>
  <c r="I4" i="3"/>
  <c r="G4" i="3"/>
  <c r="AB3" i="3"/>
  <c r="Y3" i="3"/>
  <c r="V3" i="3"/>
  <c r="U3" i="3"/>
  <c r="S3" i="3"/>
  <c r="W3" i="3" s="1"/>
  <c r="N3" i="3"/>
  <c r="K3" i="3"/>
  <c r="I3" i="3"/>
  <c r="G3" i="3"/>
  <c r="AB2" i="3"/>
  <c r="Y2" i="3"/>
  <c r="S2" i="3"/>
  <c r="W2" i="3" s="1"/>
  <c r="N2" i="3"/>
  <c r="K2" i="3"/>
  <c r="I2" i="3"/>
  <c r="G2" i="3"/>
  <c r="U2" i="3" l="1"/>
  <c r="V2" i="3" s="1"/>
  <c r="U4" i="3"/>
  <c r="V4" i="3" s="1"/>
  <c r="U6" i="3"/>
  <c r="V6" i="3" s="1"/>
  <c r="U8" i="3"/>
  <c r="V8" i="3" s="1"/>
  <c r="U10" i="3"/>
  <c r="V10" i="3" s="1"/>
  <c r="U12" i="3"/>
  <c r="V12" i="3" s="1"/>
  <c r="U14" i="3"/>
  <c r="V14" i="3" s="1"/>
  <c r="U16" i="3"/>
  <c r="V16" i="3" s="1"/>
  <c r="Y834" i="1"/>
  <c r="W834" i="1"/>
  <c r="V834" i="1"/>
  <c r="S834" i="1"/>
  <c r="U834" i="1" s="1"/>
  <c r="N834" i="1"/>
  <c r="K834" i="1"/>
  <c r="I834" i="1"/>
  <c r="G834" i="1"/>
  <c r="Y833" i="1"/>
  <c r="W833" i="1"/>
  <c r="V833" i="1"/>
  <c r="S833" i="1"/>
  <c r="U833" i="1" s="1"/>
  <c r="N833" i="1"/>
  <c r="K833" i="1"/>
  <c r="I833" i="1"/>
  <c r="G833" i="1"/>
  <c r="Y832" i="1"/>
  <c r="W832" i="1"/>
  <c r="V832" i="1"/>
  <c r="S832" i="1"/>
  <c r="U832" i="1" s="1"/>
  <c r="N832" i="1"/>
  <c r="K832" i="1"/>
  <c r="I832" i="1"/>
  <c r="G832" i="1"/>
  <c r="Y831" i="1"/>
  <c r="W831" i="1"/>
  <c r="V831" i="1"/>
  <c r="S831" i="1"/>
  <c r="U831" i="1" s="1"/>
  <c r="N831" i="1"/>
  <c r="K831" i="1"/>
  <c r="I831" i="1"/>
  <c r="G831" i="1"/>
  <c r="Y830" i="1"/>
  <c r="W830" i="1"/>
  <c r="V830" i="1"/>
  <c r="S830" i="1"/>
  <c r="U830" i="1" s="1"/>
  <c r="N830" i="1"/>
  <c r="K830" i="1"/>
  <c r="I830" i="1"/>
  <c r="G830" i="1"/>
  <c r="Y829" i="1"/>
  <c r="W829" i="1"/>
  <c r="V829" i="1"/>
  <c r="S829" i="1"/>
  <c r="U829" i="1" s="1"/>
  <c r="N829" i="1"/>
  <c r="K829" i="1"/>
  <c r="I829" i="1"/>
  <c r="G829" i="1"/>
  <c r="Y828" i="1"/>
  <c r="W828" i="1"/>
  <c r="V828" i="1"/>
  <c r="S828" i="1"/>
  <c r="U828" i="1" s="1"/>
  <c r="N828" i="1"/>
  <c r="K828" i="1"/>
  <c r="I828" i="1"/>
  <c r="G828" i="1"/>
  <c r="Y827" i="1"/>
  <c r="W827" i="1"/>
  <c r="V827" i="1"/>
  <c r="S827" i="1"/>
  <c r="U827" i="1" s="1"/>
  <c r="N827" i="1"/>
  <c r="K827" i="1"/>
  <c r="I827" i="1"/>
  <c r="G827" i="1"/>
  <c r="Y826" i="1"/>
  <c r="W826" i="1"/>
  <c r="V826" i="1"/>
  <c r="S826" i="1"/>
  <c r="U826" i="1" s="1"/>
  <c r="N826" i="1"/>
  <c r="K826" i="1"/>
  <c r="I826" i="1"/>
  <c r="G826" i="1"/>
  <c r="Y825" i="1"/>
  <c r="W825" i="1"/>
  <c r="V825" i="1"/>
  <c r="S825" i="1"/>
  <c r="U825" i="1" s="1"/>
  <c r="N825" i="1"/>
  <c r="K825" i="1"/>
  <c r="I825" i="1"/>
  <c r="G825" i="1"/>
  <c r="Y824" i="1"/>
  <c r="W824" i="1"/>
  <c r="V824" i="1"/>
  <c r="S824" i="1"/>
  <c r="U824" i="1" s="1"/>
  <c r="N824" i="1"/>
  <c r="K824" i="1"/>
  <c r="I824" i="1"/>
  <c r="G824" i="1"/>
  <c r="Y823" i="1"/>
  <c r="W823" i="1"/>
  <c r="V823" i="1"/>
  <c r="S823" i="1"/>
  <c r="U823" i="1" s="1"/>
  <c r="N823" i="1"/>
  <c r="K823" i="1"/>
  <c r="I823" i="1"/>
  <c r="G823" i="1"/>
  <c r="Y822" i="1"/>
  <c r="W822" i="1"/>
  <c r="V822" i="1"/>
  <c r="S822" i="1"/>
  <c r="U822" i="1" s="1"/>
  <c r="N822" i="1"/>
  <c r="K822" i="1"/>
  <c r="I822" i="1"/>
  <c r="G822" i="1"/>
  <c r="Y821" i="1"/>
  <c r="W821" i="1"/>
  <c r="V821" i="1"/>
  <c r="S821" i="1"/>
  <c r="U821" i="1" s="1"/>
  <c r="N821" i="1"/>
  <c r="K821" i="1"/>
  <c r="I821" i="1"/>
  <c r="G821" i="1"/>
  <c r="Y820" i="1"/>
  <c r="W820" i="1"/>
  <c r="V820" i="1"/>
  <c r="S820" i="1"/>
  <c r="U820" i="1" s="1"/>
  <c r="N820" i="1"/>
  <c r="K820" i="1"/>
  <c r="I820" i="1"/>
  <c r="G820" i="1"/>
  <c r="W819" i="1" l="1"/>
  <c r="V819" i="1"/>
  <c r="W818" i="1"/>
  <c r="V818" i="1"/>
  <c r="W817" i="1"/>
  <c r="V817" i="1"/>
  <c r="W816" i="1"/>
  <c r="V816" i="1"/>
  <c r="W815" i="1"/>
  <c r="V815" i="1"/>
  <c r="W814" i="1"/>
  <c r="V814" i="1"/>
  <c r="W813" i="1"/>
  <c r="V813" i="1"/>
  <c r="W812" i="1"/>
  <c r="V812" i="1"/>
  <c r="W811" i="1"/>
  <c r="V811" i="1"/>
  <c r="W810" i="1"/>
  <c r="V810" i="1"/>
  <c r="W809" i="1"/>
  <c r="V809" i="1"/>
  <c r="W808" i="1"/>
  <c r="V808" i="1"/>
  <c r="W807" i="1"/>
  <c r="V807" i="1"/>
  <c r="W806" i="1"/>
  <c r="V806" i="1"/>
  <c r="W805" i="1"/>
  <c r="V805" i="1"/>
  <c r="W804" i="1"/>
  <c r="V804" i="1"/>
  <c r="W803" i="1"/>
  <c r="V803" i="1"/>
  <c r="W802" i="1"/>
  <c r="V802" i="1"/>
  <c r="W801" i="1"/>
  <c r="V801" i="1"/>
  <c r="W800" i="1"/>
  <c r="V800" i="1"/>
  <c r="W799" i="1"/>
  <c r="V799" i="1"/>
  <c r="W798" i="1"/>
  <c r="V798" i="1"/>
  <c r="W797" i="1"/>
  <c r="V797" i="1"/>
  <c r="W796" i="1"/>
  <c r="V796" i="1"/>
  <c r="W795" i="1"/>
  <c r="V795" i="1"/>
  <c r="W794" i="1"/>
  <c r="V794" i="1"/>
  <c r="W793" i="1"/>
  <c r="V793" i="1"/>
  <c r="W792" i="1"/>
  <c r="V792" i="1"/>
  <c r="W791" i="1"/>
  <c r="V791" i="1"/>
  <c r="W790" i="1"/>
  <c r="V790" i="1"/>
  <c r="W789" i="1"/>
  <c r="V789" i="1"/>
  <c r="W788" i="1"/>
  <c r="V788" i="1"/>
  <c r="W787" i="1"/>
  <c r="V787" i="1"/>
  <c r="W786" i="1"/>
  <c r="V786" i="1"/>
  <c r="W785" i="1"/>
  <c r="V785" i="1"/>
  <c r="W784" i="1"/>
  <c r="V784" i="1"/>
  <c r="W783" i="1"/>
  <c r="V783" i="1"/>
  <c r="W782" i="1"/>
  <c r="V782" i="1"/>
  <c r="W781" i="1"/>
  <c r="V781" i="1"/>
  <c r="W780" i="1"/>
  <c r="V780" i="1"/>
  <c r="W779" i="1"/>
  <c r="V779" i="1"/>
  <c r="W778" i="1"/>
  <c r="V778" i="1"/>
  <c r="W777" i="1"/>
  <c r="V777" i="1"/>
  <c r="W776" i="1"/>
  <c r="V776" i="1"/>
  <c r="W775" i="1"/>
  <c r="V775" i="1"/>
  <c r="W774" i="1"/>
  <c r="V774" i="1"/>
  <c r="W773" i="1"/>
  <c r="V773" i="1"/>
  <c r="W772" i="1"/>
  <c r="V772" i="1"/>
  <c r="W771" i="1"/>
  <c r="V771" i="1"/>
  <c r="W770" i="1"/>
  <c r="V770" i="1"/>
  <c r="W769" i="1"/>
  <c r="V769" i="1"/>
  <c r="W768" i="1"/>
  <c r="V768" i="1"/>
  <c r="W767" i="1"/>
  <c r="V767" i="1"/>
  <c r="W766" i="1"/>
  <c r="V766" i="1"/>
  <c r="W765" i="1"/>
  <c r="V765" i="1"/>
  <c r="W764" i="1"/>
  <c r="V764" i="1"/>
  <c r="W763" i="1"/>
  <c r="V763" i="1"/>
  <c r="W762" i="1"/>
  <c r="V762" i="1"/>
  <c r="W761" i="1"/>
  <c r="V761" i="1"/>
  <c r="W760" i="1"/>
  <c r="V760" i="1"/>
  <c r="W759" i="1"/>
  <c r="V759" i="1"/>
  <c r="W758" i="1"/>
  <c r="V758" i="1"/>
  <c r="W757" i="1"/>
  <c r="V757" i="1"/>
  <c r="W756" i="1"/>
  <c r="V756" i="1"/>
  <c r="W755" i="1"/>
  <c r="V755" i="1"/>
  <c r="W754" i="1"/>
  <c r="V754" i="1"/>
  <c r="W753" i="1"/>
  <c r="V753" i="1"/>
  <c r="W752" i="1"/>
  <c r="I879" i="1" s="1"/>
  <c r="V752" i="1"/>
  <c r="I881" i="1" s="1"/>
  <c r="S819" i="1"/>
  <c r="U819" i="1" s="1"/>
  <c r="S818" i="1"/>
  <c r="U818" i="1" s="1"/>
  <c r="S817" i="1"/>
  <c r="U817" i="1" s="1"/>
  <c r="S816" i="1"/>
  <c r="U816" i="1" s="1"/>
  <c r="S815" i="1"/>
  <c r="U815" i="1" s="1"/>
  <c r="S814" i="1"/>
  <c r="U814" i="1" s="1"/>
  <c r="S813" i="1"/>
  <c r="U813" i="1" s="1"/>
  <c r="S812" i="1"/>
  <c r="U812" i="1" s="1"/>
  <c r="S811" i="1"/>
  <c r="U811" i="1" s="1"/>
  <c r="S810" i="1"/>
  <c r="U810" i="1" s="1"/>
  <c r="S809" i="1"/>
  <c r="U809" i="1" s="1"/>
  <c r="S808" i="1"/>
  <c r="U808" i="1" s="1"/>
  <c r="S807" i="1"/>
  <c r="U807" i="1" s="1"/>
  <c r="S806" i="1"/>
  <c r="U806" i="1" s="1"/>
  <c r="S805" i="1"/>
  <c r="U805" i="1" s="1"/>
  <c r="S804" i="1"/>
  <c r="U804" i="1" s="1"/>
  <c r="S803" i="1"/>
  <c r="U803" i="1" s="1"/>
  <c r="S802" i="1"/>
  <c r="U802" i="1" s="1"/>
  <c r="S801" i="1"/>
  <c r="U801" i="1" s="1"/>
  <c r="S800" i="1"/>
  <c r="U800" i="1" s="1"/>
  <c r="S799" i="1"/>
  <c r="U799" i="1" s="1"/>
  <c r="S798" i="1"/>
  <c r="U798" i="1" s="1"/>
  <c r="S797" i="1"/>
  <c r="U797" i="1" s="1"/>
  <c r="S796" i="1"/>
  <c r="U796" i="1" s="1"/>
  <c r="S795" i="1"/>
  <c r="U795" i="1" s="1"/>
  <c r="S794" i="1"/>
  <c r="U794" i="1" s="1"/>
  <c r="S793" i="1"/>
  <c r="U793" i="1" s="1"/>
  <c r="S792" i="1"/>
  <c r="U792" i="1" s="1"/>
  <c r="S791" i="1"/>
  <c r="U791" i="1" s="1"/>
  <c r="S790" i="1"/>
  <c r="U790" i="1" s="1"/>
  <c r="S789" i="1"/>
  <c r="U789" i="1" s="1"/>
  <c r="S788" i="1"/>
  <c r="U788" i="1" s="1"/>
  <c r="S787" i="1"/>
  <c r="U787" i="1" s="1"/>
  <c r="S786" i="1"/>
  <c r="U786" i="1" s="1"/>
  <c r="S785" i="1"/>
  <c r="U785" i="1" s="1"/>
  <c r="S784" i="1"/>
  <c r="U784" i="1" s="1"/>
  <c r="S783" i="1"/>
  <c r="U783" i="1" s="1"/>
  <c r="S782" i="1"/>
  <c r="U782" i="1" s="1"/>
  <c r="S781" i="1"/>
  <c r="U781" i="1" s="1"/>
  <c r="S780" i="1"/>
  <c r="U780" i="1" s="1"/>
  <c r="S779" i="1"/>
  <c r="U779" i="1" s="1"/>
  <c r="S778" i="1"/>
  <c r="U778" i="1" s="1"/>
  <c r="S777" i="1"/>
  <c r="U777" i="1" s="1"/>
  <c r="S776" i="1"/>
  <c r="U776" i="1" s="1"/>
  <c r="S775" i="1"/>
  <c r="U775" i="1" s="1"/>
  <c r="S774" i="1"/>
  <c r="U774" i="1" s="1"/>
  <c r="S773" i="1"/>
  <c r="U773" i="1" s="1"/>
  <c r="S772" i="1"/>
  <c r="U772" i="1" s="1"/>
  <c r="S771" i="1"/>
  <c r="U771" i="1" s="1"/>
  <c r="S770" i="1"/>
  <c r="U770" i="1" s="1"/>
  <c r="S769" i="1"/>
  <c r="U769" i="1" s="1"/>
  <c r="S768" i="1"/>
  <c r="U768" i="1" s="1"/>
  <c r="S767" i="1"/>
  <c r="U767" i="1" s="1"/>
  <c r="S766" i="1"/>
  <c r="U766" i="1" s="1"/>
  <c r="S765" i="1"/>
  <c r="U765" i="1" s="1"/>
  <c r="S764" i="1"/>
  <c r="U764" i="1" s="1"/>
  <c r="S763" i="1"/>
  <c r="U763" i="1" s="1"/>
  <c r="S762" i="1"/>
  <c r="U762" i="1" s="1"/>
  <c r="S761" i="1"/>
  <c r="U761" i="1" s="1"/>
  <c r="S760" i="1"/>
  <c r="U760" i="1" s="1"/>
  <c r="S759" i="1"/>
  <c r="U759" i="1" s="1"/>
  <c r="S758" i="1"/>
  <c r="U758" i="1" s="1"/>
  <c r="S757" i="1"/>
  <c r="U757" i="1" s="1"/>
  <c r="S756" i="1"/>
  <c r="U756" i="1" s="1"/>
  <c r="S755" i="1"/>
  <c r="U755" i="1" s="1"/>
  <c r="S754" i="1"/>
  <c r="U754" i="1" s="1"/>
  <c r="S753" i="1"/>
  <c r="U753" i="1" s="1"/>
  <c r="S752" i="1"/>
  <c r="U752" i="1" s="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S88" i="1"/>
  <c r="S144" i="1"/>
  <c r="W144" i="1" s="1"/>
  <c r="W693" i="1"/>
  <c r="V693" i="1"/>
  <c r="S693" i="1"/>
  <c r="U693" i="1" s="1"/>
  <c r="N693" i="1"/>
  <c r="K693" i="1"/>
  <c r="W686" i="1"/>
  <c r="V686" i="1"/>
  <c r="S686" i="1"/>
  <c r="U686" i="1" s="1"/>
  <c r="N686" i="1"/>
  <c r="W683" i="1"/>
  <c r="V683" i="1"/>
  <c r="S683" i="1"/>
  <c r="U683" i="1" s="1"/>
  <c r="W682" i="1"/>
  <c r="V682" i="1"/>
  <c r="S682" i="1"/>
  <c r="U682" i="1" s="1"/>
  <c r="W621" i="1"/>
  <c r="V621" i="1"/>
  <c r="S621" i="1"/>
  <c r="U621" i="1" s="1"/>
  <c r="W620" i="1"/>
  <c r="V620" i="1"/>
  <c r="S620" i="1"/>
  <c r="U620" i="1" s="1"/>
  <c r="W619" i="1"/>
  <c r="V619" i="1"/>
  <c r="S619" i="1"/>
  <c r="U619" i="1" s="1"/>
  <c r="W617" i="1"/>
  <c r="V617" i="1"/>
  <c r="S617" i="1"/>
  <c r="U617" i="1" s="1"/>
  <c r="W616" i="1"/>
  <c r="V616" i="1"/>
  <c r="S616" i="1"/>
  <c r="U616" i="1" s="1"/>
  <c r="W527" i="1"/>
  <c r="V527" i="1"/>
  <c r="S527" i="1"/>
  <c r="U527" i="1" s="1"/>
  <c r="V666" i="1"/>
  <c r="Y8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S724" i="1"/>
  <c r="U724" i="1" s="1"/>
  <c r="S725" i="1"/>
  <c r="U725" i="1" s="1"/>
  <c r="S726" i="1"/>
  <c r="U726" i="1" s="1"/>
  <c r="S727" i="1"/>
  <c r="U727" i="1" s="1"/>
  <c r="S728" i="1"/>
  <c r="U728" i="1" s="1"/>
  <c r="S729" i="1"/>
  <c r="U729" i="1" s="1"/>
  <c r="S730" i="1"/>
  <c r="U730" i="1" s="1"/>
  <c r="S731" i="1"/>
  <c r="U731" i="1" s="1"/>
  <c r="S732" i="1"/>
  <c r="U732" i="1" s="1"/>
  <c r="S733" i="1"/>
  <c r="U733" i="1" s="1"/>
  <c r="S734" i="1"/>
  <c r="U734" i="1" s="1"/>
  <c r="S735" i="1"/>
  <c r="U735" i="1" s="1"/>
  <c r="S736" i="1"/>
  <c r="U736" i="1" s="1"/>
  <c r="S737" i="1"/>
  <c r="U737" i="1" s="1"/>
  <c r="S738" i="1"/>
  <c r="U738" i="1" s="1"/>
  <c r="S739" i="1"/>
  <c r="U739" i="1" s="1"/>
  <c r="S740" i="1"/>
  <c r="U740" i="1" s="1"/>
  <c r="S741" i="1"/>
  <c r="U741" i="1" s="1"/>
  <c r="S742" i="1"/>
  <c r="U742" i="1" s="1"/>
  <c r="S743" i="1"/>
  <c r="U743" i="1" s="1"/>
  <c r="S744" i="1"/>
  <c r="U744" i="1" s="1"/>
  <c r="S745" i="1"/>
  <c r="U745" i="1" s="1"/>
  <c r="S746" i="1"/>
  <c r="U746" i="1" s="1"/>
  <c r="S747" i="1"/>
  <c r="U747" i="1" s="1"/>
  <c r="S748" i="1"/>
  <c r="U748" i="1" s="1"/>
  <c r="S749" i="1"/>
  <c r="U749" i="1" s="1"/>
  <c r="S750" i="1"/>
  <c r="U750" i="1" s="1"/>
  <c r="S751" i="1"/>
  <c r="U751" i="1" s="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2" i="1"/>
  <c r="N691" i="1"/>
  <c r="N690" i="1"/>
  <c r="N689" i="1"/>
  <c r="N688" i="1"/>
  <c r="N687"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660" i="1"/>
  <c r="V608"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W694" i="1"/>
  <c r="V694" i="1"/>
  <c r="W692" i="1"/>
  <c r="V692" i="1"/>
  <c r="W691" i="1"/>
  <c r="V691" i="1"/>
  <c r="W690" i="1"/>
  <c r="V690" i="1"/>
  <c r="W689" i="1"/>
  <c r="V689" i="1"/>
  <c r="W688" i="1"/>
  <c r="V688" i="1"/>
  <c r="W687" i="1"/>
  <c r="V687" i="1"/>
  <c r="W685" i="1"/>
  <c r="V685" i="1"/>
  <c r="W684" i="1"/>
  <c r="V684"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W667" i="1"/>
  <c r="V667" i="1"/>
  <c r="W666"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59" i="1"/>
  <c r="G658" i="1"/>
  <c r="G657" i="1"/>
  <c r="G656" i="1"/>
  <c r="G655" i="1"/>
  <c r="G654" i="1"/>
  <c r="G653" i="1"/>
  <c r="G652" i="1"/>
  <c r="G651" i="1"/>
  <c r="G650" i="1"/>
  <c r="G649" i="1"/>
  <c r="G648" i="1"/>
  <c r="S723" i="1"/>
  <c r="U723" i="1" s="1"/>
  <c r="S722" i="1"/>
  <c r="U722" i="1" s="1"/>
  <c r="S721" i="1"/>
  <c r="U721" i="1" s="1"/>
  <c r="S720" i="1"/>
  <c r="U720" i="1" s="1"/>
  <c r="S719" i="1"/>
  <c r="U719" i="1" s="1"/>
  <c r="S718" i="1"/>
  <c r="U718" i="1" s="1"/>
  <c r="S717" i="1"/>
  <c r="U717" i="1" s="1"/>
  <c r="S716" i="1"/>
  <c r="U716" i="1" s="1"/>
  <c r="S715" i="1"/>
  <c r="U715" i="1" s="1"/>
  <c r="S714" i="1"/>
  <c r="U714" i="1" s="1"/>
  <c r="S713" i="1"/>
  <c r="U713" i="1" s="1"/>
  <c r="S712" i="1"/>
  <c r="U712" i="1" s="1"/>
  <c r="S711" i="1"/>
  <c r="U711" i="1" s="1"/>
  <c r="S710" i="1"/>
  <c r="U710" i="1" s="1"/>
  <c r="S709" i="1"/>
  <c r="U709" i="1" s="1"/>
  <c r="S708" i="1"/>
  <c r="U708" i="1" s="1"/>
  <c r="S707" i="1"/>
  <c r="U707" i="1" s="1"/>
  <c r="S706" i="1"/>
  <c r="U706" i="1" s="1"/>
  <c r="S705" i="1"/>
  <c r="U705" i="1" s="1"/>
  <c r="S704" i="1"/>
  <c r="U704" i="1" s="1"/>
  <c r="S703" i="1"/>
  <c r="U703" i="1" s="1"/>
  <c r="S702" i="1"/>
  <c r="U702" i="1" s="1"/>
  <c r="S701" i="1"/>
  <c r="U701" i="1" s="1"/>
  <c r="S700" i="1"/>
  <c r="U700" i="1" s="1"/>
  <c r="S699" i="1"/>
  <c r="U699" i="1" s="1"/>
  <c r="S698" i="1"/>
  <c r="U698" i="1" s="1"/>
  <c r="S697" i="1"/>
  <c r="U697" i="1" s="1"/>
  <c r="S696" i="1"/>
  <c r="U696" i="1" s="1"/>
  <c r="S695" i="1"/>
  <c r="U695" i="1" s="1"/>
  <c r="S694" i="1"/>
  <c r="U694" i="1" s="1"/>
  <c r="S692" i="1"/>
  <c r="U692" i="1" s="1"/>
  <c r="S691" i="1"/>
  <c r="U691" i="1" s="1"/>
  <c r="S690" i="1"/>
  <c r="U690" i="1" s="1"/>
  <c r="S689" i="1"/>
  <c r="U689" i="1" s="1"/>
  <c r="S688" i="1"/>
  <c r="U688" i="1" s="1"/>
  <c r="S687" i="1"/>
  <c r="U687" i="1" s="1"/>
  <c r="S685" i="1"/>
  <c r="U685" i="1" s="1"/>
  <c r="S684" i="1"/>
  <c r="U684" i="1" s="1"/>
  <c r="S681" i="1"/>
  <c r="U681" i="1" s="1"/>
  <c r="S680" i="1"/>
  <c r="U680" i="1" s="1"/>
  <c r="S679" i="1"/>
  <c r="U679" i="1" s="1"/>
  <c r="S678" i="1"/>
  <c r="U678" i="1" s="1"/>
  <c r="S677" i="1"/>
  <c r="U677" i="1" s="1"/>
  <c r="S676" i="1"/>
  <c r="U676" i="1" s="1"/>
  <c r="S675" i="1"/>
  <c r="U675" i="1" s="1"/>
  <c r="S674" i="1"/>
  <c r="U674" i="1" s="1"/>
  <c r="S673" i="1"/>
  <c r="U673" i="1" s="1"/>
  <c r="S672" i="1"/>
  <c r="U672" i="1" s="1"/>
  <c r="S671" i="1"/>
  <c r="U671" i="1" s="1"/>
  <c r="S670" i="1"/>
  <c r="U670" i="1" s="1"/>
  <c r="S669" i="1"/>
  <c r="U669" i="1" s="1"/>
  <c r="S668" i="1"/>
  <c r="U668" i="1" s="1"/>
  <c r="S667" i="1"/>
  <c r="U667" i="1" s="1"/>
  <c r="S666" i="1"/>
  <c r="U666" i="1" s="1"/>
  <c r="S665" i="1"/>
  <c r="U665" i="1" s="1"/>
  <c r="S664" i="1"/>
  <c r="U664" i="1" s="1"/>
  <c r="S663" i="1"/>
  <c r="U663" i="1" s="1"/>
  <c r="S662" i="1"/>
  <c r="U662" i="1" s="1"/>
  <c r="S661" i="1"/>
  <c r="U661" i="1" s="1"/>
  <c r="S660" i="1"/>
  <c r="U660" i="1" s="1"/>
  <c r="S659" i="1"/>
  <c r="U659" i="1" s="1"/>
  <c r="S658" i="1"/>
  <c r="U658" i="1" s="1"/>
  <c r="S657" i="1"/>
  <c r="U657" i="1" s="1"/>
  <c r="S656" i="1"/>
  <c r="U656" i="1" s="1"/>
  <c r="S655" i="1"/>
  <c r="U655" i="1" s="1"/>
  <c r="S654" i="1"/>
  <c r="U654" i="1" s="1"/>
  <c r="S653" i="1"/>
  <c r="U653" i="1" s="1"/>
  <c r="S652" i="1"/>
  <c r="U652" i="1" s="1"/>
  <c r="S651" i="1"/>
  <c r="U651" i="1" s="1"/>
  <c r="S650" i="1"/>
  <c r="U650" i="1" s="1"/>
  <c r="S649" i="1"/>
  <c r="U649" i="1" s="1"/>
  <c r="S648" i="1"/>
  <c r="U648" i="1" s="1"/>
  <c r="S375" i="1"/>
  <c r="U375" i="1" s="1"/>
  <c r="S374" i="1"/>
  <c r="U374" i="1" s="1"/>
  <c r="S59" i="1"/>
  <c r="U59" i="1" s="1"/>
  <c r="W15" i="1"/>
  <c r="W22" i="1"/>
  <c r="W23" i="1"/>
  <c r="W33" i="1"/>
  <c r="W37" i="1"/>
  <c r="W49" i="1"/>
  <c r="W50" i="1"/>
  <c r="W52" i="1"/>
  <c r="W56" i="1"/>
  <c r="W59" i="1"/>
  <c r="W62" i="1"/>
  <c r="W63" i="1"/>
  <c r="W73" i="1"/>
  <c r="W75" i="1"/>
  <c r="W76" i="1"/>
  <c r="W78" i="1"/>
  <c r="W120" i="1"/>
  <c r="W124" i="1"/>
  <c r="W133" i="1"/>
  <c r="W134" i="1"/>
  <c r="W135" i="1"/>
  <c r="W136" i="1"/>
  <c r="W166" i="1"/>
  <c r="W169" i="1"/>
  <c r="W182" i="1"/>
  <c r="W184" i="1"/>
  <c r="W187" i="1"/>
  <c r="W208" i="1"/>
  <c r="W215" i="1"/>
  <c r="W229" i="1"/>
  <c r="W257" i="1"/>
  <c r="W259" i="1"/>
  <c r="W261" i="1"/>
  <c r="W262" i="1"/>
  <c r="W263" i="1"/>
  <c r="W264" i="1"/>
  <c r="W266" i="1"/>
  <c r="W267" i="1"/>
  <c r="W269" i="1"/>
  <c r="W270" i="1"/>
  <c r="W271" i="1"/>
  <c r="W272" i="1"/>
  <c r="W275" i="1"/>
  <c r="W276" i="1"/>
  <c r="W277" i="1"/>
  <c r="W278" i="1"/>
  <c r="W280" i="1"/>
  <c r="W281" i="1"/>
  <c r="W352" i="1"/>
  <c r="W364" i="1"/>
  <c r="W365" i="1"/>
  <c r="W374" i="1"/>
  <c r="W375" i="1"/>
  <c r="W376" i="1"/>
  <c r="W377" i="1"/>
  <c r="W378" i="1"/>
  <c r="W379"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41" i="1"/>
  <c r="W442" i="1"/>
  <c r="W443" i="1"/>
  <c r="W444" i="1"/>
  <c r="W445" i="1"/>
  <c r="W446" i="1"/>
  <c r="W447" i="1"/>
  <c r="W448" i="1"/>
  <c r="W449" i="1"/>
  <c r="W450" i="1"/>
  <c r="W451" i="1"/>
  <c r="W452" i="1"/>
  <c r="W453" i="1"/>
  <c r="W454" i="1"/>
  <c r="W458" i="1"/>
  <c r="W459" i="1"/>
  <c r="W461" i="1"/>
  <c r="W462" i="1"/>
  <c r="W463" i="1"/>
  <c r="W464" i="1"/>
  <c r="W465" i="1"/>
  <c r="W466" i="1"/>
  <c r="W467" i="1"/>
  <c r="W468" i="1"/>
  <c r="W469" i="1"/>
  <c r="W472" i="1"/>
  <c r="W473" i="1"/>
  <c r="W474" i="1"/>
  <c r="W476" i="1"/>
  <c r="W480" i="1"/>
  <c r="W481" i="1"/>
  <c r="W482" i="1"/>
  <c r="W483" i="1"/>
  <c r="W486" i="1"/>
  <c r="W487" i="1"/>
  <c r="W488" i="1"/>
  <c r="W489" i="1"/>
  <c r="W490" i="1"/>
  <c r="W493" i="1"/>
  <c r="W494" i="1"/>
  <c r="W495" i="1"/>
  <c r="W496" i="1"/>
  <c r="W497" i="1"/>
  <c r="W498" i="1"/>
  <c r="W499" i="1"/>
  <c r="W504" i="1"/>
  <c r="W506" i="1"/>
  <c r="W507" i="1"/>
  <c r="W508" i="1"/>
  <c r="W509" i="1"/>
  <c r="W510" i="1"/>
  <c r="W511" i="1"/>
  <c r="W512" i="1"/>
  <c r="W513" i="1"/>
  <c r="W516" i="1"/>
  <c r="W517" i="1"/>
  <c r="W521" i="1"/>
  <c r="W522" i="1"/>
  <c r="W523" i="1"/>
  <c r="W524" i="1"/>
  <c r="W525" i="1"/>
  <c r="W526" i="1"/>
  <c r="W528" i="1"/>
  <c r="W530" i="1"/>
  <c r="W536" i="1"/>
  <c r="W537" i="1"/>
  <c r="W538" i="1"/>
  <c r="W539" i="1"/>
  <c r="W540" i="1"/>
  <c r="W541" i="1"/>
  <c r="W542" i="1"/>
  <c r="W543" i="1"/>
  <c r="W544" i="1"/>
  <c r="W547" i="1"/>
  <c r="W548" i="1"/>
  <c r="W549" i="1"/>
  <c r="W550" i="1"/>
  <c r="W551" i="1"/>
  <c r="W552" i="1"/>
  <c r="W553" i="1"/>
  <c r="W554" i="1"/>
  <c r="W555" i="1"/>
  <c r="W556" i="1"/>
  <c r="W557" i="1"/>
  <c r="W558" i="1"/>
  <c r="W559" i="1"/>
  <c r="W560" i="1"/>
  <c r="W561" i="1"/>
  <c r="W562" i="1"/>
  <c r="W563" i="1"/>
  <c r="W564" i="1"/>
  <c r="W565" i="1"/>
  <c r="W566" i="1"/>
  <c r="W567" i="1"/>
  <c r="W568" i="1"/>
  <c r="W572" i="1"/>
  <c r="W573" i="1"/>
  <c r="W574" i="1"/>
  <c r="W575" i="1"/>
  <c r="W576" i="1"/>
  <c r="W578" i="1"/>
  <c r="W579" i="1"/>
  <c r="W582" i="1"/>
  <c r="W583" i="1"/>
  <c r="W584" i="1"/>
  <c r="W587" i="1"/>
  <c r="W588" i="1"/>
  <c r="W590" i="1"/>
  <c r="W591" i="1"/>
  <c r="W592" i="1"/>
  <c r="W593" i="1"/>
  <c r="W594" i="1"/>
  <c r="W595" i="1"/>
  <c r="W596" i="1"/>
  <c r="W597" i="1"/>
  <c r="W598" i="1"/>
  <c r="W600" i="1"/>
  <c r="W601" i="1"/>
  <c r="W602" i="1"/>
  <c r="W603" i="1"/>
  <c r="W604" i="1"/>
  <c r="W605" i="1"/>
  <c r="W606" i="1"/>
  <c r="W607" i="1"/>
  <c r="W608" i="1"/>
  <c r="W609" i="1"/>
  <c r="W610" i="1"/>
  <c r="W611" i="1"/>
  <c r="W612" i="1"/>
  <c r="W613" i="1"/>
  <c r="W614" i="1"/>
  <c r="W615" i="1"/>
  <c r="W618"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18" i="1"/>
  <c r="V615" i="1"/>
  <c r="V614" i="1"/>
  <c r="V613" i="1"/>
  <c r="V612" i="1"/>
  <c r="V611" i="1"/>
  <c r="V610" i="1"/>
  <c r="V609" i="1"/>
  <c r="V607" i="1"/>
  <c r="V606" i="1"/>
  <c r="V605" i="1"/>
  <c r="V604" i="1"/>
  <c r="V603" i="1"/>
  <c r="V602" i="1"/>
  <c r="V601" i="1"/>
  <c r="V600" i="1"/>
  <c r="V598" i="1"/>
  <c r="V597" i="1"/>
  <c r="V596" i="1"/>
  <c r="V595" i="1"/>
  <c r="V594" i="1"/>
  <c r="V593" i="1"/>
  <c r="V592" i="1"/>
  <c r="V591" i="1"/>
  <c r="V590" i="1"/>
  <c r="V588" i="1"/>
  <c r="V587" i="1"/>
  <c r="V584" i="1"/>
  <c r="V583" i="1"/>
  <c r="V582" i="1"/>
  <c r="V579" i="1"/>
  <c r="V578" i="1"/>
  <c r="V576" i="1"/>
  <c r="V575" i="1"/>
  <c r="V574" i="1"/>
  <c r="V573" i="1"/>
  <c r="V572" i="1"/>
  <c r="V568" i="1"/>
  <c r="V567" i="1"/>
  <c r="V566" i="1"/>
  <c r="V565" i="1"/>
  <c r="V564" i="1"/>
  <c r="V563" i="1"/>
  <c r="V562" i="1"/>
  <c r="V561" i="1"/>
  <c r="V560" i="1"/>
  <c r="V559" i="1"/>
  <c r="V558" i="1"/>
  <c r="V557" i="1"/>
  <c r="V556" i="1"/>
  <c r="V555" i="1"/>
  <c r="V554" i="1"/>
  <c r="V553" i="1"/>
  <c r="V552" i="1"/>
  <c r="V551" i="1"/>
  <c r="V550" i="1"/>
  <c r="V549" i="1"/>
  <c r="V548" i="1"/>
  <c r="V547" i="1"/>
  <c r="V544" i="1"/>
  <c r="V543" i="1"/>
  <c r="V542" i="1"/>
  <c r="V541" i="1"/>
  <c r="V540" i="1"/>
  <c r="V539" i="1"/>
  <c r="V538" i="1"/>
  <c r="V537" i="1"/>
  <c r="V536" i="1"/>
  <c r="V530" i="1"/>
  <c r="V528" i="1"/>
  <c r="V526" i="1"/>
  <c r="V525" i="1"/>
  <c r="V524" i="1"/>
  <c r="V523" i="1"/>
  <c r="V522" i="1"/>
  <c r="V521" i="1"/>
  <c r="V517" i="1"/>
  <c r="V516" i="1"/>
  <c r="V513" i="1"/>
  <c r="V512" i="1"/>
  <c r="V511" i="1"/>
  <c r="V510" i="1"/>
  <c r="V509" i="1"/>
  <c r="V508" i="1"/>
  <c r="V507" i="1"/>
  <c r="V506" i="1"/>
  <c r="V504" i="1"/>
  <c r="V499" i="1"/>
  <c r="V498" i="1"/>
  <c r="V497" i="1"/>
  <c r="V496" i="1"/>
  <c r="V495" i="1"/>
  <c r="V494" i="1"/>
  <c r="V493" i="1"/>
  <c r="V490" i="1"/>
  <c r="V489" i="1"/>
  <c r="V488" i="1"/>
  <c r="V487" i="1"/>
  <c r="V486" i="1"/>
  <c r="V483" i="1"/>
  <c r="V482" i="1"/>
  <c r="V481" i="1"/>
  <c r="V480" i="1"/>
  <c r="V476" i="1"/>
  <c r="V474" i="1"/>
  <c r="V473" i="1"/>
  <c r="V472" i="1"/>
  <c r="V469" i="1"/>
  <c r="V468" i="1"/>
  <c r="V467" i="1"/>
  <c r="V466" i="1"/>
  <c r="V465" i="1"/>
  <c r="V464" i="1"/>
  <c r="V463" i="1"/>
  <c r="V462" i="1"/>
  <c r="V461" i="1"/>
  <c r="V459" i="1"/>
  <c r="V458" i="1"/>
  <c r="V454" i="1"/>
  <c r="V453" i="1"/>
  <c r="V452" i="1"/>
  <c r="V451" i="1"/>
  <c r="V450" i="1"/>
  <c r="V449" i="1"/>
  <c r="V448" i="1"/>
  <c r="V447" i="1"/>
  <c r="V446" i="1"/>
  <c r="V445" i="1"/>
  <c r="V444" i="1"/>
  <c r="V443" i="1"/>
  <c r="V442" i="1"/>
  <c r="V441"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79" i="1"/>
  <c r="V378" i="1"/>
  <c r="V377" i="1"/>
  <c r="V376" i="1"/>
  <c r="V375" i="1"/>
  <c r="V374" i="1"/>
  <c r="V365" i="1"/>
  <c r="V364" i="1"/>
  <c r="V352" i="1"/>
  <c r="V281" i="1"/>
  <c r="V280" i="1"/>
  <c r="V278" i="1"/>
  <c r="V277" i="1"/>
  <c r="V276" i="1"/>
  <c r="V275" i="1"/>
  <c r="V272" i="1"/>
  <c r="V271" i="1"/>
  <c r="V270" i="1"/>
  <c r="V269" i="1"/>
  <c r="V267" i="1"/>
  <c r="V266" i="1"/>
  <c r="V264" i="1"/>
  <c r="V263" i="1"/>
  <c r="V262" i="1"/>
  <c r="V261" i="1"/>
  <c r="V259" i="1"/>
  <c r="V229" i="1"/>
  <c r="V215" i="1"/>
  <c r="V208" i="1"/>
  <c r="V187" i="1"/>
  <c r="V184" i="1"/>
  <c r="V182" i="1"/>
  <c r="V169" i="1"/>
  <c r="V166" i="1"/>
  <c r="V136" i="1"/>
  <c r="V135" i="1"/>
  <c r="V134" i="1"/>
  <c r="V133" i="1"/>
  <c r="V124" i="1"/>
  <c r="V120" i="1"/>
  <c r="V78" i="1"/>
  <c r="V76" i="1"/>
  <c r="V75" i="1"/>
  <c r="V73" i="1"/>
  <c r="V63" i="1"/>
  <c r="V62" i="1"/>
  <c r="V59" i="1"/>
  <c r="V56" i="1"/>
  <c r="V52" i="1"/>
  <c r="V50" i="1"/>
  <c r="V49" i="1"/>
  <c r="V37" i="1"/>
  <c r="V33" i="1"/>
  <c r="V23" i="1"/>
  <c r="V22" i="1"/>
  <c r="V15" i="1"/>
  <c r="U257" i="1"/>
  <c r="V257" i="1" s="1"/>
  <c r="S226" i="1"/>
  <c r="U226" i="1" s="1"/>
  <c r="V226" i="1" s="1"/>
  <c r="S582" i="1"/>
  <c r="U582" i="1" s="1"/>
  <c r="S581" i="1"/>
  <c r="U581" i="1" s="1"/>
  <c r="V581" i="1" s="1"/>
  <c r="S11" i="1"/>
  <c r="W11" i="1" s="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S647" i="1"/>
  <c r="U647" i="1" s="1"/>
  <c r="S646" i="1"/>
  <c r="U646" i="1" s="1"/>
  <c r="S645" i="1"/>
  <c r="U645" i="1" s="1"/>
  <c r="S644" i="1"/>
  <c r="U644" i="1" s="1"/>
  <c r="S643" i="1"/>
  <c r="U643" i="1" s="1"/>
  <c r="S642" i="1"/>
  <c r="U642" i="1" s="1"/>
  <c r="S641" i="1"/>
  <c r="U641" i="1" s="1"/>
  <c r="S640" i="1"/>
  <c r="U640" i="1" s="1"/>
  <c r="S639" i="1"/>
  <c r="U639" i="1" s="1"/>
  <c r="S638" i="1"/>
  <c r="U638" i="1" s="1"/>
  <c r="S637" i="1"/>
  <c r="U637" i="1" s="1"/>
  <c r="S636" i="1"/>
  <c r="U636" i="1" s="1"/>
  <c r="S635" i="1"/>
  <c r="U635" i="1" s="1"/>
  <c r="S634" i="1"/>
  <c r="U634" i="1" s="1"/>
  <c r="S633" i="1"/>
  <c r="U633" i="1" s="1"/>
  <c r="S632" i="1"/>
  <c r="U632" i="1" s="1"/>
  <c r="S631" i="1"/>
  <c r="U631" i="1" s="1"/>
  <c r="S630" i="1"/>
  <c r="U630" i="1" s="1"/>
  <c r="S629" i="1"/>
  <c r="U629" i="1" s="1"/>
  <c r="S628" i="1"/>
  <c r="U628" i="1" s="1"/>
  <c r="S627" i="1"/>
  <c r="U627" i="1" s="1"/>
  <c r="S626" i="1"/>
  <c r="U626" i="1" s="1"/>
  <c r="S625" i="1"/>
  <c r="U625" i="1" s="1"/>
  <c r="S624" i="1"/>
  <c r="U624" i="1" s="1"/>
  <c r="S623" i="1"/>
  <c r="U623" i="1" s="1"/>
  <c r="S622" i="1"/>
  <c r="U622" i="1" s="1"/>
  <c r="S618" i="1"/>
  <c r="U618" i="1" s="1"/>
  <c r="S615" i="1"/>
  <c r="U615" i="1" s="1"/>
  <c r="S614" i="1"/>
  <c r="U614" i="1" s="1"/>
  <c r="S613" i="1"/>
  <c r="U613" i="1" s="1"/>
  <c r="S612" i="1"/>
  <c r="U612" i="1" s="1"/>
  <c r="S611" i="1"/>
  <c r="U611" i="1" s="1"/>
  <c r="S610" i="1"/>
  <c r="U610" i="1" s="1"/>
  <c r="S609" i="1"/>
  <c r="U609" i="1" s="1"/>
  <c r="S608" i="1"/>
  <c r="U608" i="1" s="1"/>
  <c r="S607" i="1"/>
  <c r="U607" i="1" s="1"/>
  <c r="S606" i="1"/>
  <c r="U606" i="1" s="1"/>
  <c r="Y36" i="1"/>
  <c r="Y35" i="1"/>
  <c r="S36" i="1"/>
  <c r="W36" i="1" s="1"/>
  <c r="S35" i="1"/>
  <c r="U35" i="1" s="1"/>
  <c r="V35" i="1" s="1"/>
  <c r="N36" i="1"/>
  <c r="N35" i="1"/>
  <c r="K36" i="1"/>
  <c r="K35"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4" i="1"/>
  <c r="K33" i="1"/>
  <c r="K32" i="1"/>
  <c r="K31" i="1"/>
  <c r="K30" i="1"/>
  <c r="K29" i="1"/>
  <c r="K28" i="1"/>
  <c r="K27" i="1"/>
  <c r="K26" i="1"/>
  <c r="K25" i="1"/>
  <c r="K24" i="1"/>
  <c r="K23" i="1"/>
  <c r="K22" i="1"/>
  <c r="K21" i="1"/>
  <c r="K20" i="1"/>
  <c r="K19" i="1"/>
  <c r="K18" i="1"/>
  <c r="K17" i="1"/>
  <c r="K16" i="1"/>
  <c r="K15" i="1"/>
  <c r="K14" i="1"/>
  <c r="K13" i="1"/>
  <c r="K12"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4" i="1"/>
  <c r="N33" i="1"/>
  <c r="N32" i="1"/>
  <c r="N31" i="1"/>
  <c r="N30" i="1"/>
  <c r="N29" i="1"/>
  <c r="N28" i="1"/>
  <c r="N27" i="1"/>
  <c r="N26" i="1"/>
  <c r="N25" i="1"/>
  <c r="N24" i="1"/>
  <c r="N23" i="1"/>
  <c r="N22" i="1"/>
  <c r="N21" i="1"/>
  <c r="N20" i="1"/>
  <c r="N19" i="1"/>
  <c r="N18" i="1"/>
  <c r="N17" i="1"/>
  <c r="N16" i="1"/>
  <c r="N15" i="1"/>
  <c r="N14" i="1"/>
  <c r="N13" i="1"/>
  <c r="N12"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4" i="1"/>
  <c r="Y33" i="1"/>
  <c r="Y32" i="1"/>
  <c r="Y31" i="1"/>
  <c r="Y30" i="1"/>
  <c r="Y29" i="1"/>
  <c r="Y28" i="1"/>
  <c r="Y27" i="1"/>
  <c r="Y26" i="1"/>
  <c r="Y25" i="1"/>
  <c r="Y24" i="1"/>
  <c r="Y23" i="1"/>
  <c r="Y22" i="1"/>
  <c r="Y21" i="1"/>
  <c r="Y20" i="1"/>
  <c r="Y19" i="1"/>
  <c r="Y18" i="1"/>
  <c r="Y17" i="1"/>
  <c r="Y16" i="1"/>
  <c r="Y15" i="1"/>
  <c r="Y14" i="1"/>
  <c r="Y13" i="1"/>
  <c r="Y12" i="1"/>
  <c r="Y11" i="1"/>
  <c r="N11" i="1"/>
  <c r="K11" i="1"/>
  <c r="S605" i="1"/>
  <c r="U605" i="1" s="1"/>
  <c r="S604" i="1"/>
  <c r="U604" i="1" s="1"/>
  <c r="S603" i="1"/>
  <c r="U603" i="1" s="1"/>
  <c r="S602" i="1"/>
  <c r="U602" i="1" s="1"/>
  <c r="S601" i="1"/>
  <c r="U601" i="1" s="1"/>
  <c r="S600" i="1"/>
  <c r="U600" i="1" s="1"/>
  <c r="S599" i="1"/>
  <c r="W599" i="1" s="1"/>
  <c r="S598" i="1"/>
  <c r="U598" i="1" s="1"/>
  <c r="S597" i="1"/>
  <c r="U597" i="1" s="1"/>
  <c r="S596" i="1"/>
  <c r="U596" i="1" s="1"/>
  <c r="S595" i="1"/>
  <c r="U595" i="1" s="1"/>
  <c r="S594" i="1"/>
  <c r="U594" i="1" s="1"/>
  <c r="S593" i="1"/>
  <c r="U593" i="1" s="1"/>
  <c r="S592" i="1"/>
  <c r="U592" i="1" s="1"/>
  <c r="S591" i="1"/>
  <c r="U591" i="1" s="1"/>
  <c r="S590" i="1"/>
  <c r="U590" i="1" s="1"/>
  <c r="S589" i="1"/>
  <c r="U589" i="1" s="1"/>
  <c r="V589" i="1" s="1"/>
  <c r="S588" i="1"/>
  <c r="U588" i="1" s="1"/>
  <c r="S587" i="1"/>
  <c r="U587" i="1" s="1"/>
  <c r="S586" i="1"/>
  <c r="W586" i="1" s="1"/>
  <c r="S585" i="1"/>
  <c r="S584" i="1"/>
  <c r="U584" i="1" s="1"/>
  <c r="S583" i="1"/>
  <c r="U583" i="1" s="1"/>
  <c r="S580" i="1"/>
  <c r="S579" i="1"/>
  <c r="U579" i="1" s="1"/>
  <c r="S578" i="1"/>
  <c r="U578" i="1" s="1"/>
  <c r="S577" i="1"/>
  <c r="W577" i="1" s="1"/>
  <c r="S576" i="1"/>
  <c r="U576" i="1" s="1"/>
  <c r="S575" i="1"/>
  <c r="U575" i="1" s="1"/>
  <c r="S574" i="1"/>
  <c r="U574" i="1" s="1"/>
  <c r="S573" i="1"/>
  <c r="U573" i="1" s="1"/>
  <c r="S572" i="1"/>
  <c r="U572" i="1" s="1"/>
  <c r="S571" i="1"/>
  <c r="W571" i="1" s="1"/>
  <c r="S570" i="1"/>
  <c r="W570" i="1" s="1"/>
  <c r="S569" i="1"/>
  <c r="U569" i="1" s="1"/>
  <c r="V569" i="1" s="1"/>
  <c r="S568" i="1"/>
  <c r="U568" i="1" s="1"/>
  <c r="S567" i="1"/>
  <c r="U567" i="1" s="1"/>
  <c r="S566" i="1"/>
  <c r="U566" i="1" s="1"/>
  <c r="S565" i="1"/>
  <c r="U565" i="1" s="1"/>
  <c r="S564" i="1"/>
  <c r="U564" i="1" s="1"/>
  <c r="S563" i="1"/>
  <c r="U563" i="1" s="1"/>
  <c r="S562" i="1"/>
  <c r="U562" i="1" s="1"/>
  <c r="S561" i="1"/>
  <c r="U561" i="1" s="1"/>
  <c r="S560" i="1"/>
  <c r="U560" i="1" s="1"/>
  <c r="S559" i="1"/>
  <c r="U559" i="1" s="1"/>
  <c r="S558" i="1"/>
  <c r="U558" i="1" s="1"/>
  <c r="S557" i="1"/>
  <c r="U557" i="1" s="1"/>
  <c r="S556" i="1"/>
  <c r="U556" i="1" s="1"/>
  <c r="S555" i="1"/>
  <c r="U555" i="1" s="1"/>
  <c r="S554" i="1"/>
  <c r="U554" i="1" s="1"/>
  <c r="S553" i="1"/>
  <c r="U553" i="1" s="1"/>
  <c r="S552" i="1"/>
  <c r="U552" i="1" s="1"/>
  <c r="S551" i="1"/>
  <c r="U551" i="1" s="1"/>
  <c r="S550" i="1"/>
  <c r="U550" i="1" s="1"/>
  <c r="S549" i="1"/>
  <c r="U549" i="1" s="1"/>
  <c r="S548" i="1"/>
  <c r="U548" i="1" s="1"/>
  <c r="S547" i="1"/>
  <c r="U547" i="1" s="1"/>
  <c r="S546" i="1"/>
  <c r="S545" i="1"/>
  <c r="S544" i="1"/>
  <c r="U544" i="1" s="1"/>
  <c r="S543" i="1"/>
  <c r="U543" i="1" s="1"/>
  <c r="S542" i="1"/>
  <c r="U542" i="1" s="1"/>
  <c r="S541" i="1"/>
  <c r="U541" i="1" s="1"/>
  <c r="S540" i="1"/>
  <c r="U540" i="1" s="1"/>
  <c r="S539" i="1"/>
  <c r="U539" i="1" s="1"/>
  <c r="S538" i="1"/>
  <c r="U538" i="1" s="1"/>
  <c r="S537" i="1"/>
  <c r="U537" i="1" s="1"/>
  <c r="S536" i="1"/>
  <c r="U536" i="1" s="1"/>
  <c r="S535" i="1"/>
  <c r="S534" i="1"/>
  <c r="U534" i="1" s="1"/>
  <c r="V534" i="1" s="1"/>
  <c r="S533" i="1"/>
  <c r="U533" i="1" s="1"/>
  <c r="V533" i="1" s="1"/>
  <c r="S532" i="1"/>
  <c r="U532" i="1" s="1"/>
  <c r="V532" i="1" s="1"/>
  <c r="S531" i="1"/>
  <c r="S530" i="1"/>
  <c r="U530" i="1" s="1"/>
  <c r="S529" i="1"/>
  <c r="W529" i="1" s="1"/>
  <c r="S528" i="1"/>
  <c r="U528" i="1" s="1"/>
  <c r="S526" i="1"/>
  <c r="U526" i="1" s="1"/>
  <c r="S525" i="1"/>
  <c r="U525" i="1" s="1"/>
  <c r="S524" i="1"/>
  <c r="U524" i="1" s="1"/>
  <c r="S523" i="1"/>
  <c r="U523" i="1" s="1"/>
  <c r="S522" i="1"/>
  <c r="U522" i="1" s="1"/>
  <c r="S521" i="1"/>
  <c r="U521" i="1" s="1"/>
  <c r="S520" i="1"/>
  <c r="S519" i="1"/>
  <c r="U519" i="1" s="1"/>
  <c r="V519" i="1" s="1"/>
  <c r="S518" i="1"/>
  <c r="S517" i="1"/>
  <c r="U517" i="1" s="1"/>
  <c r="S516" i="1"/>
  <c r="U516" i="1" s="1"/>
  <c r="S515" i="1"/>
  <c r="W515" i="1" s="1"/>
  <c r="S514" i="1"/>
  <c r="W514" i="1" s="1"/>
  <c r="S513" i="1"/>
  <c r="U513" i="1" s="1"/>
  <c r="S512" i="1"/>
  <c r="U512" i="1" s="1"/>
  <c r="S511" i="1"/>
  <c r="U511" i="1" s="1"/>
  <c r="S510" i="1"/>
  <c r="U510" i="1" s="1"/>
  <c r="S509" i="1"/>
  <c r="U509" i="1" s="1"/>
  <c r="S508" i="1"/>
  <c r="U508" i="1" s="1"/>
  <c r="S507" i="1"/>
  <c r="U507" i="1" s="1"/>
  <c r="S506" i="1"/>
  <c r="U506" i="1" s="1"/>
  <c r="S505" i="1"/>
  <c r="W505" i="1" s="1"/>
  <c r="S504" i="1"/>
  <c r="U504" i="1" s="1"/>
  <c r="S503" i="1"/>
  <c r="U503" i="1" s="1"/>
  <c r="V503" i="1" s="1"/>
  <c r="S502" i="1"/>
  <c r="U502" i="1" s="1"/>
  <c r="V502" i="1" s="1"/>
  <c r="S501" i="1"/>
  <c r="W501" i="1" s="1"/>
  <c r="S500" i="1"/>
  <c r="S499" i="1"/>
  <c r="U499" i="1" s="1"/>
  <c r="S498" i="1"/>
  <c r="U498" i="1" s="1"/>
  <c r="S497" i="1"/>
  <c r="U497" i="1" s="1"/>
  <c r="S496" i="1"/>
  <c r="U496" i="1" s="1"/>
  <c r="S495" i="1"/>
  <c r="U495" i="1" s="1"/>
  <c r="S494" i="1"/>
  <c r="U494" i="1" s="1"/>
  <c r="S493" i="1"/>
  <c r="U493" i="1" s="1"/>
  <c r="S492" i="1"/>
  <c r="S491" i="1"/>
  <c r="U491" i="1" s="1"/>
  <c r="V491" i="1" s="1"/>
  <c r="S490" i="1"/>
  <c r="U490" i="1" s="1"/>
  <c r="S489" i="1"/>
  <c r="U489" i="1" s="1"/>
  <c r="S488" i="1"/>
  <c r="U488" i="1" s="1"/>
  <c r="S487" i="1"/>
  <c r="U487" i="1" s="1"/>
  <c r="S486" i="1"/>
  <c r="U486" i="1" s="1"/>
  <c r="S485" i="1"/>
  <c r="S484" i="1"/>
  <c r="W484" i="1" s="1"/>
  <c r="S483" i="1"/>
  <c r="U483" i="1" s="1"/>
  <c r="S482" i="1"/>
  <c r="U482" i="1" s="1"/>
  <c r="S481" i="1"/>
  <c r="U481" i="1" s="1"/>
  <c r="S480" i="1"/>
  <c r="U480" i="1" s="1"/>
  <c r="S479" i="1"/>
  <c r="W479" i="1" s="1"/>
  <c r="S478" i="1"/>
  <c r="U478" i="1" s="1"/>
  <c r="V478" i="1" s="1"/>
  <c r="S477" i="1"/>
  <c r="S476" i="1"/>
  <c r="U476" i="1" s="1"/>
  <c r="S475" i="1"/>
  <c r="U475" i="1" s="1"/>
  <c r="V475" i="1" s="1"/>
  <c r="S474" i="1"/>
  <c r="U474" i="1" s="1"/>
  <c r="S473" i="1"/>
  <c r="U473" i="1" s="1"/>
  <c r="S472" i="1"/>
  <c r="U472" i="1" s="1"/>
  <c r="S471" i="1"/>
  <c r="W471" i="1" s="1"/>
  <c r="S470" i="1"/>
  <c r="W470" i="1" s="1"/>
  <c r="S469" i="1"/>
  <c r="U469" i="1" s="1"/>
  <c r="S468" i="1"/>
  <c r="U468" i="1" s="1"/>
  <c r="S467" i="1"/>
  <c r="U467" i="1" s="1"/>
  <c r="S466" i="1"/>
  <c r="U466" i="1" s="1"/>
  <c r="S465" i="1"/>
  <c r="U465" i="1" s="1"/>
  <c r="S464" i="1"/>
  <c r="U464" i="1" s="1"/>
  <c r="S463" i="1"/>
  <c r="U463" i="1" s="1"/>
  <c r="S462" i="1"/>
  <c r="U462" i="1" s="1"/>
  <c r="S461" i="1"/>
  <c r="U461" i="1" s="1"/>
  <c r="S460" i="1"/>
  <c r="U460" i="1" s="1"/>
  <c r="V460" i="1" s="1"/>
  <c r="S459" i="1"/>
  <c r="U459" i="1" s="1"/>
  <c r="S458" i="1"/>
  <c r="U458" i="1" s="1"/>
  <c r="S457" i="1"/>
  <c r="U457" i="1" s="1"/>
  <c r="S456" i="1"/>
  <c r="W456" i="1" s="1"/>
  <c r="S455" i="1"/>
  <c r="W455" i="1" s="1"/>
  <c r="S454" i="1"/>
  <c r="U454" i="1" s="1"/>
  <c r="S453" i="1"/>
  <c r="U453" i="1" s="1"/>
  <c r="S452" i="1"/>
  <c r="U452" i="1" s="1"/>
  <c r="S451" i="1"/>
  <c r="U451" i="1" s="1"/>
  <c r="S450" i="1"/>
  <c r="U450" i="1" s="1"/>
  <c r="S449" i="1"/>
  <c r="U449" i="1" s="1"/>
  <c r="S448" i="1"/>
  <c r="U448" i="1" s="1"/>
  <c r="S447" i="1"/>
  <c r="U447" i="1" s="1"/>
  <c r="S446" i="1"/>
  <c r="U446" i="1" s="1"/>
  <c r="S445" i="1"/>
  <c r="U445" i="1" s="1"/>
  <c r="S444" i="1"/>
  <c r="U444" i="1" s="1"/>
  <c r="S443" i="1"/>
  <c r="U443" i="1" s="1"/>
  <c r="S442" i="1"/>
  <c r="U442" i="1" s="1"/>
  <c r="S441" i="1"/>
  <c r="U441" i="1" s="1"/>
  <c r="S440" i="1"/>
  <c r="W440" i="1" s="1"/>
  <c r="S439" i="1"/>
  <c r="W439" i="1" s="1"/>
  <c r="S438" i="1"/>
  <c r="W438" i="1" s="1"/>
  <c r="S437" i="1"/>
  <c r="U437" i="1" s="1"/>
  <c r="S436" i="1"/>
  <c r="U436" i="1" s="1"/>
  <c r="S435" i="1"/>
  <c r="U435" i="1" s="1"/>
  <c r="S434" i="1"/>
  <c r="U434" i="1" s="1"/>
  <c r="S433" i="1"/>
  <c r="U433" i="1" s="1"/>
  <c r="S432" i="1"/>
  <c r="U432" i="1" s="1"/>
  <c r="S431" i="1"/>
  <c r="U431" i="1" s="1"/>
  <c r="S430" i="1"/>
  <c r="U430" i="1" s="1"/>
  <c r="S429" i="1"/>
  <c r="U429" i="1" s="1"/>
  <c r="S428" i="1"/>
  <c r="U428" i="1" s="1"/>
  <c r="S427" i="1"/>
  <c r="U427" i="1" s="1"/>
  <c r="S426" i="1"/>
  <c r="U426" i="1" s="1"/>
  <c r="S425" i="1"/>
  <c r="U425" i="1" s="1"/>
  <c r="S424" i="1"/>
  <c r="U424" i="1" s="1"/>
  <c r="S423" i="1"/>
  <c r="U423" i="1" s="1"/>
  <c r="S422" i="1"/>
  <c r="U422" i="1" s="1"/>
  <c r="S421" i="1"/>
  <c r="U421" i="1" s="1"/>
  <c r="S420" i="1"/>
  <c r="U420" i="1" s="1"/>
  <c r="S419" i="1"/>
  <c r="U419" i="1" s="1"/>
  <c r="S418" i="1"/>
  <c r="U418" i="1" s="1"/>
  <c r="S417" i="1"/>
  <c r="U417" i="1" s="1"/>
  <c r="S416" i="1"/>
  <c r="U416" i="1" s="1"/>
  <c r="S415" i="1"/>
  <c r="U415" i="1" s="1"/>
  <c r="S414" i="1"/>
  <c r="U414" i="1" s="1"/>
  <c r="S413" i="1"/>
  <c r="U413" i="1" s="1"/>
  <c r="S412" i="1"/>
  <c r="U412" i="1" s="1"/>
  <c r="S411" i="1"/>
  <c r="W411" i="1" s="1"/>
  <c r="S410" i="1"/>
  <c r="U410" i="1" s="1"/>
  <c r="V410" i="1" s="1"/>
  <c r="S409" i="1"/>
  <c r="W409" i="1" s="1"/>
  <c r="S408" i="1"/>
  <c r="W408" i="1" s="1"/>
  <c r="S407" i="1"/>
  <c r="U407" i="1" s="1"/>
  <c r="S406" i="1"/>
  <c r="U406" i="1" s="1"/>
  <c r="S405" i="1"/>
  <c r="U405" i="1" s="1"/>
  <c r="S404" i="1"/>
  <c r="U404" i="1" s="1"/>
  <c r="S403" i="1"/>
  <c r="U403" i="1" s="1"/>
  <c r="S402" i="1"/>
  <c r="U402" i="1" s="1"/>
  <c r="S401" i="1"/>
  <c r="U401" i="1" s="1"/>
  <c r="S400" i="1"/>
  <c r="U400" i="1" s="1"/>
  <c r="S399" i="1"/>
  <c r="U399" i="1" s="1"/>
  <c r="S398" i="1"/>
  <c r="U398" i="1" s="1"/>
  <c r="S397" i="1"/>
  <c r="U397" i="1" s="1"/>
  <c r="S396" i="1"/>
  <c r="U396" i="1" s="1"/>
  <c r="S395" i="1"/>
  <c r="U395" i="1" s="1"/>
  <c r="S394" i="1"/>
  <c r="U394" i="1" s="1"/>
  <c r="S393" i="1"/>
  <c r="U393" i="1" s="1"/>
  <c r="S392" i="1"/>
  <c r="U392" i="1" s="1"/>
  <c r="S391" i="1"/>
  <c r="U391" i="1" s="1"/>
  <c r="S390" i="1"/>
  <c r="U390" i="1" s="1"/>
  <c r="S389" i="1"/>
  <c r="U389" i="1" s="1"/>
  <c r="S388" i="1"/>
  <c r="U388" i="1" s="1"/>
  <c r="S387" i="1"/>
  <c r="U387" i="1" s="1"/>
  <c r="S386" i="1"/>
  <c r="U386" i="1" s="1"/>
  <c r="S385" i="1"/>
  <c r="U385" i="1" s="1"/>
  <c r="S384" i="1"/>
  <c r="U384" i="1" s="1"/>
  <c r="S383" i="1"/>
  <c r="U383" i="1" s="1"/>
  <c r="S382" i="1"/>
  <c r="U382" i="1" s="1"/>
  <c r="S381" i="1"/>
  <c r="U381" i="1" s="1"/>
  <c r="S380" i="1"/>
  <c r="W380" i="1" s="1"/>
  <c r="S379" i="1"/>
  <c r="U379" i="1" s="1"/>
  <c r="S378" i="1"/>
  <c r="U378" i="1" s="1"/>
  <c r="S377" i="1"/>
  <c r="U377" i="1" s="1"/>
  <c r="S376" i="1"/>
  <c r="U376" i="1" s="1"/>
  <c r="S373" i="1"/>
  <c r="U373" i="1" s="1"/>
  <c r="S372" i="1"/>
  <c r="U372" i="1" s="1"/>
  <c r="S371" i="1"/>
  <c r="W371" i="1" s="1"/>
  <c r="S370" i="1"/>
  <c r="W370" i="1" s="1"/>
  <c r="S369" i="1"/>
  <c r="W369" i="1" s="1"/>
  <c r="S368" i="1"/>
  <c r="W368" i="1" s="1"/>
  <c r="S367" i="1"/>
  <c r="U367" i="1" s="1"/>
  <c r="V367" i="1" s="1"/>
  <c r="S366" i="1"/>
  <c r="U366" i="1" s="1"/>
  <c r="V366" i="1" s="1"/>
  <c r="S365" i="1"/>
  <c r="U365" i="1" s="1"/>
  <c r="S364" i="1"/>
  <c r="U364" i="1" s="1"/>
  <c r="S363" i="1"/>
  <c r="W363" i="1" s="1"/>
  <c r="S362" i="1"/>
  <c r="U362" i="1" s="1"/>
  <c r="V362" i="1" s="1"/>
  <c r="S361" i="1"/>
  <c r="W361" i="1" s="1"/>
  <c r="S360" i="1"/>
  <c r="U360" i="1" s="1"/>
  <c r="V360" i="1" s="1"/>
  <c r="S359" i="1"/>
  <c r="U359" i="1" s="1"/>
  <c r="V359" i="1" s="1"/>
  <c r="S358" i="1"/>
  <c r="S357" i="1"/>
  <c r="W357" i="1" s="1"/>
  <c r="S356" i="1"/>
  <c r="W356" i="1" s="1"/>
  <c r="S355" i="1"/>
  <c r="W355" i="1" s="1"/>
  <c r="S354" i="1"/>
  <c r="S353" i="1"/>
  <c r="W353" i="1" s="1"/>
  <c r="S352" i="1"/>
  <c r="U352" i="1" s="1"/>
  <c r="S351" i="1"/>
  <c r="W351" i="1" s="1"/>
  <c r="S350" i="1"/>
  <c r="W350" i="1" s="1"/>
  <c r="S349" i="1"/>
  <c r="W349" i="1" s="1"/>
  <c r="S348" i="1"/>
  <c r="U348" i="1" s="1"/>
  <c r="V348" i="1" s="1"/>
  <c r="S347" i="1"/>
  <c r="U347" i="1" s="1"/>
  <c r="V347" i="1" s="1"/>
  <c r="S346" i="1"/>
  <c r="S345" i="1"/>
  <c r="W345" i="1" s="1"/>
  <c r="S344" i="1"/>
  <c r="W344" i="1" s="1"/>
  <c r="S343" i="1"/>
  <c r="U343" i="1" s="1"/>
  <c r="V343" i="1" s="1"/>
  <c r="S342" i="1"/>
  <c r="S341" i="1"/>
  <c r="W341" i="1" s="1"/>
  <c r="S340" i="1"/>
  <c r="U340" i="1" s="1"/>
  <c r="V340" i="1" s="1"/>
  <c r="S339" i="1"/>
  <c r="W339" i="1" s="1"/>
  <c r="S338" i="1"/>
  <c r="W338" i="1" s="1"/>
  <c r="S337" i="1"/>
  <c r="W337" i="1" s="1"/>
  <c r="S336" i="1"/>
  <c r="W336" i="1" s="1"/>
  <c r="S335" i="1"/>
  <c r="W335" i="1" s="1"/>
  <c r="S334" i="1"/>
  <c r="U334" i="1" s="1"/>
  <c r="V334" i="1" s="1"/>
  <c r="S333" i="1"/>
  <c r="W333" i="1" s="1"/>
  <c r="S332" i="1"/>
  <c r="U332" i="1" s="1"/>
  <c r="V332" i="1" s="1"/>
  <c r="S331" i="1"/>
  <c r="U331" i="1" s="1"/>
  <c r="V331" i="1" s="1"/>
  <c r="S330" i="1"/>
  <c r="S329" i="1"/>
  <c r="W329" i="1" s="1"/>
  <c r="S328" i="1"/>
  <c r="W328" i="1" s="1"/>
  <c r="S327" i="1"/>
  <c r="U327" i="1" s="1"/>
  <c r="V327" i="1" s="1"/>
  <c r="S326" i="1"/>
  <c r="W326" i="1" s="1"/>
  <c r="S325" i="1"/>
  <c r="W325" i="1" s="1"/>
  <c r="S324" i="1"/>
  <c r="U324" i="1" s="1"/>
  <c r="V324" i="1" s="1"/>
  <c r="S323" i="1"/>
  <c r="W323" i="1" s="1"/>
  <c r="S322" i="1"/>
  <c r="U322" i="1" s="1"/>
  <c r="V322" i="1" s="1"/>
  <c r="S321" i="1"/>
  <c r="W321" i="1" s="1"/>
  <c r="S320" i="1"/>
  <c r="W320" i="1" s="1"/>
  <c r="S319" i="1"/>
  <c r="W319" i="1" s="1"/>
  <c r="S318" i="1"/>
  <c r="S317" i="1"/>
  <c r="U317" i="1" s="1"/>
  <c r="V317" i="1" s="1"/>
  <c r="S316" i="1"/>
  <c r="U316" i="1" s="1"/>
  <c r="V316" i="1" s="1"/>
  <c r="S315" i="1"/>
  <c r="U315" i="1" s="1"/>
  <c r="V315" i="1" s="1"/>
  <c r="S314" i="1"/>
  <c r="W314" i="1" s="1"/>
  <c r="S313" i="1"/>
  <c r="W313" i="1" s="1"/>
  <c r="S312" i="1"/>
  <c r="W312" i="1" s="1"/>
  <c r="S311" i="1"/>
  <c r="U311" i="1" s="1"/>
  <c r="V311" i="1" s="1"/>
  <c r="S310" i="1"/>
  <c r="U310" i="1" s="1"/>
  <c r="V310" i="1" s="1"/>
  <c r="S309" i="1"/>
  <c r="U309" i="1" s="1"/>
  <c r="V309" i="1" s="1"/>
  <c r="S308" i="1"/>
  <c r="U308" i="1" s="1"/>
  <c r="V308" i="1" s="1"/>
  <c r="S307" i="1"/>
  <c r="W307" i="1" s="1"/>
  <c r="S306" i="1"/>
  <c r="S305" i="1"/>
  <c r="W305" i="1" s="1"/>
  <c r="S304" i="1"/>
  <c r="W304" i="1" s="1"/>
  <c r="S303" i="1"/>
  <c r="W303" i="1" s="1"/>
  <c r="S302" i="1"/>
  <c r="S301" i="1"/>
  <c r="W301" i="1" s="1"/>
  <c r="S300" i="1"/>
  <c r="U300" i="1" s="1"/>
  <c r="V300" i="1" s="1"/>
  <c r="S299" i="1"/>
  <c r="U299" i="1" s="1"/>
  <c r="V299" i="1" s="1"/>
  <c r="S298" i="1"/>
  <c r="U298" i="1" s="1"/>
  <c r="V298" i="1" s="1"/>
  <c r="S297" i="1"/>
  <c r="U297" i="1" s="1"/>
  <c r="V297" i="1" s="1"/>
  <c r="S296" i="1"/>
  <c r="W296" i="1" s="1"/>
  <c r="S295" i="1"/>
  <c r="U295" i="1" s="1"/>
  <c r="V295" i="1" s="1"/>
  <c r="S294" i="1"/>
  <c r="S293" i="1"/>
  <c r="U293" i="1" s="1"/>
  <c r="V293" i="1" s="1"/>
  <c r="S292" i="1"/>
  <c r="W292" i="1" s="1"/>
  <c r="S291" i="1"/>
  <c r="W291" i="1" s="1"/>
  <c r="S290" i="1"/>
  <c r="S289" i="1"/>
  <c r="W289" i="1" s="1"/>
  <c r="S288" i="1"/>
  <c r="W288" i="1" s="1"/>
  <c r="S287" i="1"/>
  <c r="W287" i="1" s="1"/>
  <c r="S286" i="1"/>
  <c r="W286" i="1" s="1"/>
  <c r="S285" i="1"/>
  <c r="W285" i="1" s="1"/>
  <c r="S284" i="1"/>
  <c r="W284" i="1" s="1"/>
  <c r="S283" i="1"/>
  <c r="U283" i="1" s="1"/>
  <c r="V283" i="1" s="1"/>
  <c r="S282" i="1"/>
  <c r="S281" i="1"/>
  <c r="U281" i="1" s="1"/>
  <c r="S280" i="1"/>
  <c r="U280" i="1" s="1"/>
  <c r="S279" i="1"/>
  <c r="W279" i="1" s="1"/>
  <c r="S278" i="1"/>
  <c r="U278" i="1" s="1"/>
  <c r="S277" i="1"/>
  <c r="U277" i="1" s="1"/>
  <c r="S276" i="1"/>
  <c r="U276" i="1" s="1"/>
  <c r="S275" i="1"/>
  <c r="U275" i="1" s="1"/>
  <c r="S274" i="1"/>
  <c r="W274" i="1" s="1"/>
  <c r="S273" i="1"/>
  <c r="U273" i="1" s="1"/>
  <c r="V273" i="1" s="1"/>
  <c r="S272" i="1"/>
  <c r="U272" i="1" s="1"/>
  <c r="S271" i="1"/>
  <c r="U271" i="1" s="1"/>
  <c r="S270" i="1"/>
  <c r="U270" i="1" s="1"/>
  <c r="S269" i="1"/>
  <c r="U269" i="1" s="1"/>
  <c r="S268" i="1"/>
  <c r="W268" i="1" s="1"/>
  <c r="S267" i="1"/>
  <c r="U267" i="1" s="1"/>
  <c r="S266" i="1"/>
  <c r="U266" i="1" s="1"/>
  <c r="S265" i="1"/>
  <c r="W265" i="1" s="1"/>
  <c r="S264" i="1"/>
  <c r="U264" i="1" s="1"/>
  <c r="S263" i="1"/>
  <c r="U263" i="1" s="1"/>
  <c r="S262" i="1"/>
  <c r="U262" i="1" s="1"/>
  <c r="S261" i="1"/>
  <c r="U261" i="1" s="1"/>
  <c r="S260" i="1"/>
  <c r="S259" i="1"/>
  <c r="U259" i="1" s="1"/>
  <c r="S258" i="1"/>
  <c r="W258" i="1" s="1"/>
  <c r="S256" i="1"/>
  <c r="W256" i="1" s="1"/>
  <c r="S255" i="1"/>
  <c r="U255" i="1" s="1"/>
  <c r="V255" i="1" s="1"/>
  <c r="S254" i="1"/>
  <c r="W254" i="1" s="1"/>
  <c r="S253" i="1"/>
  <c r="U253" i="1" s="1"/>
  <c r="V253" i="1" s="1"/>
  <c r="S252" i="1"/>
  <c r="U252" i="1" s="1"/>
  <c r="V252" i="1" s="1"/>
  <c r="S251" i="1"/>
  <c r="W251" i="1" s="1"/>
  <c r="S250" i="1"/>
  <c r="W250" i="1" s="1"/>
  <c r="S249" i="1"/>
  <c r="U249" i="1" s="1"/>
  <c r="V249" i="1" s="1"/>
  <c r="S248" i="1"/>
  <c r="W248" i="1" s="1"/>
  <c r="S247" i="1"/>
  <c r="S246" i="1"/>
  <c r="W246" i="1" s="1"/>
  <c r="S245" i="1"/>
  <c r="W245" i="1" s="1"/>
  <c r="S244" i="1"/>
  <c r="U244" i="1" s="1"/>
  <c r="V244" i="1" s="1"/>
  <c r="S243" i="1"/>
  <c r="S242" i="1"/>
  <c r="W242" i="1" s="1"/>
  <c r="S241" i="1"/>
  <c r="U241" i="1" s="1"/>
  <c r="V241" i="1" s="1"/>
  <c r="S240" i="1"/>
  <c r="W240" i="1" s="1"/>
  <c r="S239" i="1"/>
  <c r="U239" i="1" s="1"/>
  <c r="V239" i="1" s="1"/>
  <c r="S238" i="1"/>
  <c r="W238" i="1" s="1"/>
  <c r="S237" i="1"/>
  <c r="W237" i="1" s="1"/>
  <c r="S236" i="1"/>
  <c r="W236" i="1" s="1"/>
  <c r="S235" i="1"/>
  <c r="S234" i="1"/>
  <c r="W234" i="1" s="1"/>
  <c r="S233" i="1"/>
  <c r="U233" i="1" s="1"/>
  <c r="V233" i="1" s="1"/>
  <c r="S232" i="1"/>
  <c r="U232" i="1" s="1"/>
  <c r="V232" i="1" s="1"/>
  <c r="S231" i="1"/>
  <c r="W231" i="1" s="1"/>
  <c r="S230" i="1"/>
  <c r="W230" i="1" s="1"/>
  <c r="S229" i="1"/>
  <c r="U229" i="1" s="1"/>
  <c r="S228" i="1"/>
  <c r="S227" i="1"/>
  <c r="W227" i="1" s="1"/>
  <c r="S225" i="1"/>
  <c r="W225" i="1" s="1"/>
  <c r="S224" i="1"/>
  <c r="W224" i="1" s="1"/>
  <c r="S223" i="1"/>
  <c r="W223" i="1" s="1"/>
  <c r="S222" i="1"/>
  <c r="S221" i="1"/>
  <c r="W221" i="1" s="1"/>
  <c r="S220" i="1"/>
  <c r="U220" i="1" s="1"/>
  <c r="V220" i="1" s="1"/>
  <c r="S219" i="1"/>
  <c r="U219" i="1" s="1"/>
  <c r="V219" i="1" s="1"/>
  <c r="S218" i="1"/>
  <c r="W218" i="1" s="1"/>
  <c r="S217" i="1"/>
  <c r="W217" i="1" s="1"/>
  <c r="S216" i="1"/>
  <c r="W216" i="1" s="1"/>
  <c r="S215" i="1"/>
  <c r="U215" i="1" s="1"/>
  <c r="S214" i="1"/>
  <c r="U214" i="1" s="1"/>
  <c r="V214" i="1" s="1"/>
  <c r="S213" i="1"/>
  <c r="W213" i="1" s="1"/>
  <c r="S212" i="1"/>
  <c r="U212" i="1" s="1"/>
  <c r="V212" i="1" s="1"/>
  <c r="S211" i="1"/>
  <c r="W211" i="1" s="1"/>
  <c r="S210" i="1"/>
  <c r="S209" i="1"/>
  <c r="W209" i="1" s="1"/>
  <c r="S208" i="1"/>
  <c r="U208" i="1" s="1"/>
  <c r="S207" i="1"/>
  <c r="U207" i="1" s="1"/>
  <c r="V207" i="1" s="1"/>
  <c r="S206" i="1"/>
  <c r="U206" i="1" s="1"/>
  <c r="V206" i="1" s="1"/>
  <c r="S205" i="1"/>
  <c r="U205" i="1" s="1"/>
  <c r="V205" i="1" s="1"/>
  <c r="S204" i="1"/>
  <c r="U204" i="1" s="1"/>
  <c r="V204" i="1" s="1"/>
  <c r="S203" i="1"/>
  <c r="W203" i="1" s="1"/>
  <c r="S202" i="1"/>
  <c r="U202" i="1" s="1"/>
  <c r="V202" i="1" s="1"/>
  <c r="S201" i="1"/>
  <c r="W201" i="1" s="1"/>
  <c r="S200" i="1"/>
  <c r="W200" i="1" s="1"/>
  <c r="S199" i="1"/>
  <c r="S198" i="1"/>
  <c r="W198" i="1" s="1"/>
  <c r="S197" i="1"/>
  <c r="U197" i="1" s="1"/>
  <c r="V197" i="1" s="1"/>
  <c r="S196" i="1"/>
  <c r="U196" i="1" s="1"/>
  <c r="V196" i="1" s="1"/>
  <c r="S195" i="1"/>
  <c r="W195" i="1" s="1"/>
  <c r="S194" i="1"/>
  <c r="W194" i="1" s="1"/>
  <c r="S193" i="1"/>
  <c r="W193" i="1" s="1"/>
  <c r="S192" i="1"/>
  <c r="U192" i="1" s="1"/>
  <c r="V192" i="1" s="1"/>
  <c r="S191" i="1"/>
  <c r="S190" i="1"/>
  <c r="W190" i="1" s="1"/>
  <c r="S189" i="1"/>
  <c r="U189" i="1" s="1"/>
  <c r="V189" i="1" s="1"/>
  <c r="S188" i="1"/>
  <c r="U188" i="1" s="1"/>
  <c r="V188" i="1" s="1"/>
  <c r="S187" i="1"/>
  <c r="U187" i="1" s="1"/>
  <c r="S186" i="1"/>
  <c r="W186" i="1" s="1"/>
  <c r="S185" i="1"/>
  <c r="U185" i="1" s="1"/>
  <c r="V185" i="1" s="1"/>
  <c r="S184" i="1"/>
  <c r="U184" i="1" s="1"/>
  <c r="S183" i="1"/>
  <c r="W183" i="1" s="1"/>
  <c r="S182" i="1"/>
  <c r="U182" i="1" s="1"/>
  <c r="S181" i="1"/>
  <c r="U181" i="1" s="1"/>
  <c r="V181" i="1" s="1"/>
  <c r="S180" i="1"/>
  <c r="W180" i="1" s="1"/>
  <c r="S179" i="1"/>
  <c r="U179" i="1" s="1"/>
  <c r="V179" i="1" s="1"/>
  <c r="S178" i="1"/>
  <c r="U178" i="1" s="1"/>
  <c r="V178" i="1" s="1"/>
  <c r="S177" i="1"/>
  <c r="W177" i="1" s="1"/>
  <c r="S176" i="1"/>
  <c r="U176" i="1" s="1"/>
  <c r="V176" i="1" s="1"/>
  <c r="S175" i="1"/>
  <c r="S174" i="1"/>
  <c r="U174" i="1" s="1"/>
  <c r="V174" i="1" s="1"/>
  <c r="S173" i="1"/>
  <c r="W173" i="1" s="1"/>
  <c r="S172" i="1"/>
  <c r="U172" i="1" s="1"/>
  <c r="V172" i="1" s="1"/>
  <c r="S171" i="1"/>
  <c r="U171" i="1" s="1"/>
  <c r="V171" i="1" s="1"/>
  <c r="S170" i="1"/>
  <c r="S169" i="1"/>
  <c r="U169" i="1" s="1"/>
  <c r="S168" i="1"/>
  <c r="W168" i="1" s="1"/>
  <c r="S167" i="1"/>
  <c r="W167" i="1" s="1"/>
  <c r="S166" i="1"/>
  <c r="U166" i="1" s="1"/>
  <c r="S165" i="1"/>
  <c r="U165" i="1" s="1"/>
  <c r="V165" i="1" s="1"/>
  <c r="S164" i="1"/>
  <c r="W164" i="1" s="1"/>
  <c r="S163" i="1"/>
  <c r="U163" i="1" s="1"/>
  <c r="V163" i="1" s="1"/>
  <c r="S162" i="1"/>
  <c r="W162" i="1" s="1"/>
  <c r="S161" i="1"/>
  <c r="W161" i="1" s="1"/>
  <c r="S160" i="1"/>
  <c r="U160" i="1" s="1"/>
  <c r="V160" i="1" s="1"/>
  <c r="S159" i="1"/>
  <c r="U159" i="1" s="1"/>
  <c r="V159" i="1" s="1"/>
  <c r="S158" i="1"/>
  <c r="W158" i="1" s="1"/>
  <c r="S157" i="1"/>
  <c r="U157" i="1" s="1"/>
  <c r="V157" i="1" s="1"/>
  <c r="S156" i="1"/>
  <c r="S155" i="1"/>
  <c r="U155" i="1" s="1"/>
  <c r="V155" i="1" s="1"/>
  <c r="S154" i="1"/>
  <c r="U154" i="1" s="1"/>
  <c r="V154" i="1" s="1"/>
  <c r="S153" i="1"/>
  <c r="W153" i="1" s="1"/>
  <c r="S152" i="1"/>
  <c r="S151" i="1"/>
  <c r="W151" i="1" s="1"/>
  <c r="S150" i="1"/>
  <c r="W150" i="1" s="1"/>
  <c r="S149" i="1"/>
  <c r="U149" i="1" s="1"/>
  <c r="V149" i="1" s="1"/>
  <c r="S148" i="1"/>
  <c r="S147" i="1"/>
  <c r="W147" i="1" s="1"/>
  <c r="S146" i="1"/>
  <c r="U146" i="1" s="1"/>
  <c r="V146" i="1" s="1"/>
  <c r="S145" i="1"/>
  <c r="W145" i="1" s="1"/>
  <c r="S142" i="1"/>
  <c r="S141" i="1"/>
  <c r="U141" i="1" s="1"/>
  <c r="V141" i="1" s="1"/>
  <c r="S140" i="1"/>
  <c r="W140" i="1" s="1"/>
  <c r="S139" i="1"/>
  <c r="W139" i="1" s="1"/>
  <c r="S138" i="1"/>
  <c r="S137" i="1"/>
  <c r="W137" i="1" s="1"/>
  <c r="S136" i="1"/>
  <c r="U136" i="1" s="1"/>
  <c r="S135" i="1"/>
  <c r="U135" i="1" s="1"/>
  <c r="S134" i="1"/>
  <c r="U134" i="1" s="1"/>
  <c r="S133" i="1"/>
  <c r="U133" i="1" s="1"/>
  <c r="S132" i="1"/>
  <c r="W132" i="1" s="1"/>
  <c r="S131" i="1"/>
  <c r="W131" i="1" s="1"/>
  <c r="S130" i="1"/>
  <c r="S129" i="1"/>
  <c r="S128" i="1"/>
  <c r="W128" i="1" s="1"/>
  <c r="S127" i="1"/>
  <c r="W127" i="1" s="1"/>
  <c r="S126" i="1"/>
  <c r="S125" i="1"/>
  <c r="U125" i="1" s="1"/>
  <c r="V125" i="1" s="1"/>
  <c r="S124" i="1"/>
  <c r="U124" i="1" s="1"/>
  <c r="S123" i="1"/>
  <c r="S122" i="1"/>
  <c r="S121" i="1"/>
  <c r="U121" i="1" s="1"/>
  <c r="V121" i="1" s="1"/>
  <c r="S120" i="1"/>
  <c r="U120" i="1" s="1"/>
  <c r="S119" i="1"/>
  <c r="S118" i="1"/>
  <c r="U118" i="1" s="1"/>
  <c r="V118" i="1" s="1"/>
  <c r="S117" i="1"/>
  <c r="W117" i="1" s="1"/>
  <c r="S116" i="1"/>
  <c r="S115" i="1"/>
  <c r="S114" i="1"/>
  <c r="W114" i="1" s="1"/>
  <c r="S113" i="1"/>
  <c r="W113" i="1" s="1"/>
  <c r="S112" i="1"/>
  <c r="S111" i="1"/>
  <c r="W111" i="1" s="1"/>
  <c r="S110" i="1"/>
  <c r="U110" i="1" s="1"/>
  <c r="V110" i="1" s="1"/>
  <c r="S109" i="1"/>
  <c r="U109" i="1" s="1"/>
  <c r="V109" i="1" s="1"/>
  <c r="S108" i="1"/>
  <c r="U108" i="1" s="1"/>
  <c r="S107" i="1"/>
  <c r="S106" i="1"/>
  <c r="U106" i="1" s="1"/>
  <c r="V106" i="1" s="1"/>
  <c r="S105" i="1"/>
  <c r="W105" i="1" s="1"/>
  <c r="S104" i="1"/>
  <c r="U104" i="1" s="1"/>
  <c r="V104" i="1" s="1"/>
  <c r="S103" i="1"/>
  <c r="S102" i="1"/>
  <c r="W102" i="1" s="1"/>
  <c r="S101" i="1"/>
  <c r="U101" i="1" s="1"/>
  <c r="V101" i="1" s="1"/>
  <c r="S100" i="1"/>
  <c r="S99" i="1"/>
  <c r="W99" i="1" s="1"/>
  <c r="S98" i="1"/>
  <c r="W98" i="1" s="1"/>
  <c r="S97" i="1"/>
  <c r="W97" i="1" s="1"/>
  <c r="S96" i="1"/>
  <c r="S95" i="1"/>
  <c r="S94" i="1"/>
  <c r="U94" i="1" s="1"/>
  <c r="V94" i="1" s="1"/>
  <c r="S93" i="1"/>
  <c r="W93" i="1" s="1"/>
  <c r="S92" i="1"/>
  <c r="W92" i="1" s="1"/>
  <c r="S91" i="1"/>
  <c r="S90" i="1"/>
  <c r="U90" i="1" s="1"/>
  <c r="V90" i="1" s="1"/>
  <c r="S89" i="1"/>
  <c r="W89" i="1" s="1"/>
  <c r="S86" i="1"/>
  <c r="W86" i="1" s="1"/>
  <c r="S85" i="1"/>
  <c r="W85" i="1" s="1"/>
  <c r="S84" i="1"/>
  <c r="U84" i="1" s="1"/>
  <c r="V84" i="1" s="1"/>
  <c r="S83" i="1"/>
  <c r="W83" i="1" s="1"/>
  <c r="S82" i="1"/>
  <c r="U82" i="1" s="1"/>
  <c r="V82" i="1" s="1"/>
  <c r="S81" i="1"/>
  <c r="W81" i="1" s="1"/>
  <c r="S80" i="1"/>
  <c r="U80" i="1" s="1"/>
  <c r="S79" i="1"/>
  <c r="U79" i="1" s="1"/>
  <c r="V79" i="1" s="1"/>
  <c r="S78" i="1"/>
  <c r="U78" i="1" s="1"/>
  <c r="S77" i="1"/>
  <c r="W77" i="1" s="1"/>
  <c r="S76" i="1"/>
  <c r="U76" i="1" s="1"/>
  <c r="S75" i="1"/>
  <c r="U75" i="1" s="1"/>
  <c r="S74" i="1"/>
  <c r="U74" i="1" s="1"/>
  <c r="V74" i="1" s="1"/>
  <c r="S73" i="1"/>
  <c r="U73" i="1" s="1"/>
  <c r="S72" i="1"/>
  <c r="U72" i="1" s="1"/>
  <c r="V72" i="1" s="1"/>
  <c r="S71" i="1"/>
  <c r="U71" i="1" s="1"/>
  <c r="V71" i="1" s="1"/>
  <c r="S70" i="1"/>
  <c r="S69" i="1"/>
  <c r="U69" i="1" s="1"/>
  <c r="V69" i="1" s="1"/>
  <c r="S68" i="1"/>
  <c r="W68" i="1" s="1"/>
  <c r="S67" i="1"/>
  <c r="S66" i="1"/>
  <c r="W66" i="1" s="1"/>
  <c r="S65" i="1"/>
  <c r="W65" i="1" s="1"/>
  <c r="S64" i="1"/>
  <c r="W64" i="1" s="1"/>
  <c r="S63" i="1"/>
  <c r="U63" i="1" s="1"/>
  <c r="S62" i="1"/>
  <c r="U62" i="1" s="1"/>
  <c r="S61" i="1"/>
  <c r="W61" i="1" s="1"/>
  <c r="S60" i="1"/>
  <c r="S58" i="1"/>
  <c r="W58" i="1" s="1"/>
  <c r="S57" i="1"/>
  <c r="W57" i="1" s="1"/>
  <c r="S56" i="1"/>
  <c r="U56" i="1" s="1"/>
  <c r="S55" i="1"/>
  <c r="W55" i="1" s="1"/>
  <c r="S54" i="1"/>
  <c r="W54" i="1" s="1"/>
  <c r="S53" i="1"/>
  <c r="W53" i="1" s="1"/>
  <c r="S52" i="1"/>
  <c r="U52" i="1" s="1"/>
  <c r="S51" i="1"/>
  <c r="U51" i="1" s="1"/>
  <c r="V51" i="1" s="1"/>
  <c r="S50" i="1"/>
  <c r="U50" i="1" s="1"/>
  <c r="S49" i="1"/>
  <c r="U49" i="1" s="1"/>
  <c r="S48" i="1"/>
  <c r="W48" i="1" s="1"/>
  <c r="S47" i="1"/>
  <c r="U47" i="1" s="1"/>
  <c r="V47" i="1" s="1"/>
  <c r="S46" i="1"/>
  <c r="W46" i="1" s="1"/>
  <c r="S45" i="1"/>
  <c r="W45" i="1" s="1"/>
  <c r="S44" i="1"/>
  <c r="U44" i="1" s="1"/>
  <c r="V44" i="1" s="1"/>
  <c r="S43" i="1"/>
  <c r="U43" i="1" s="1"/>
  <c r="V43" i="1" s="1"/>
  <c r="S42" i="1"/>
  <c r="U42" i="1" s="1"/>
  <c r="V42" i="1" s="1"/>
  <c r="S41" i="1"/>
  <c r="W41" i="1" s="1"/>
  <c r="S40" i="1"/>
  <c r="S39" i="1"/>
  <c r="W39" i="1" s="1"/>
  <c r="S38" i="1"/>
  <c r="W38" i="1" s="1"/>
  <c r="S37" i="1"/>
  <c r="U37" i="1" s="1"/>
  <c r="S34" i="1"/>
  <c r="S33" i="1"/>
  <c r="U33" i="1" s="1"/>
  <c r="S32" i="1"/>
  <c r="S31" i="1"/>
  <c r="W31" i="1" s="1"/>
  <c r="S30" i="1"/>
  <c r="U30" i="1" s="1"/>
  <c r="V30" i="1" s="1"/>
  <c r="S29" i="1"/>
  <c r="U29" i="1" s="1"/>
  <c r="V29" i="1" s="1"/>
  <c r="S28" i="1"/>
  <c r="S27" i="1"/>
  <c r="W27" i="1" s="1"/>
  <c r="S26" i="1"/>
  <c r="W26" i="1" s="1"/>
  <c r="S25" i="1"/>
  <c r="U25" i="1" s="1"/>
  <c r="V25" i="1" s="1"/>
  <c r="S24" i="1"/>
  <c r="U24" i="1" s="1"/>
  <c r="V24" i="1" s="1"/>
  <c r="S23" i="1"/>
  <c r="U23" i="1" s="1"/>
  <c r="S22" i="1"/>
  <c r="U22" i="1" s="1"/>
  <c r="S21" i="1"/>
  <c r="U21" i="1" s="1"/>
  <c r="V21" i="1" s="1"/>
  <c r="S20" i="1"/>
  <c r="W20" i="1" s="1"/>
  <c r="S19" i="1"/>
  <c r="U19" i="1" s="1"/>
  <c r="V19" i="1" s="1"/>
  <c r="S18" i="1"/>
  <c r="W18" i="1" s="1"/>
  <c r="S17" i="1"/>
  <c r="U17" i="1" s="1"/>
  <c r="V17" i="1" s="1"/>
  <c r="S16" i="1"/>
  <c r="U16" i="1" s="1"/>
  <c r="V16" i="1" s="1"/>
  <c r="S15" i="1"/>
  <c r="U15" i="1" s="1"/>
  <c r="S14" i="1"/>
  <c r="U14" i="1" s="1"/>
  <c r="S13" i="1"/>
  <c r="U13" i="1" s="1"/>
  <c r="S12" i="1"/>
  <c r="W12" i="1" s="1"/>
  <c r="O4" i="1"/>
  <c r="W14" i="1"/>
  <c r="V14" i="1"/>
  <c r="W80" i="1"/>
  <c r="V80" i="1"/>
  <c r="W457" i="1"/>
  <c r="V457" i="1"/>
  <c r="W13" i="1"/>
  <c r="V13" i="1"/>
  <c r="W372" i="1"/>
  <c r="V372" i="1"/>
  <c r="W373" i="1"/>
  <c r="V373" i="1"/>
  <c r="W30" i="1" l="1"/>
  <c r="U64" i="1"/>
  <c r="V64" i="1" s="1"/>
  <c r="W90" i="1"/>
  <c r="I880" i="1"/>
  <c r="I882" i="1" s="1"/>
  <c r="AB803" i="1"/>
  <c r="AB688" i="1"/>
  <c r="W253" i="1"/>
  <c r="W204" i="1"/>
  <c r="U183" i="1"/>
  <c r="V183" i="1" s="1"/>
  <c r="W475" i="1"/>
  <c r="U54" i="1"/>
  <c r="V54" i="1" s="1"/>
  <c r="U369" i="1"/>
  <c r="V369" i="1" s="1"/>
  <c r="W141" i="1"/>
  <c r="U325" i="1"/>
  <c r="V325" i="1" s="1"/>
  <c r="W192" i="1"/>
  <c r="U237" i="1"/>
  <c r="V237" i="1" s="1"/>
  <c r="W94" i="1"/>
  <c r="W534" i="1"/>
  <c r="U238" i="1"/>
  <c r="V238" i="1" s="1"/>
  <c r="U329" i="1"/>
  <c r="V329" i="1" s="1"/>
  <c r="U113" i="1"/>
  <c r="V113" i="1" s="1"/>
  <c r="W16" i="1"/>
  <c r="W347" i="1"/>
  <c r="U305" i="1"/>
  <c r="V305" i="1" s="1"/>
  <c r="W155" i="1"/>
  <c r="W197" i="1"/>
  <c r="U230" i="1"/>
  <c r="V230" i="1" s="1"/>
  <c r="W315" i="1"/>
  <c r="W189" i="1"/>
  <c r="U254" i="1"/>
  <c r="V254" i="1" s="1"/>
  <c r="U221" i="1"/>
  <c r="V221" i="1" s="1"/>
  <c r="W367" i="1"/>
  <c r="W283" i="1"/>
  <c r="W17" i="1"/>
  <c r="W460" i="1"/>
  <c r="U246" i="1"/>
  <c r="V246" i="1" s="1"/>
  <c r="U213" i="1"/>
  <c r="V213" i="1" s="1"/>
  <c r="U380" i="1"/>
  <c r="V380" i="1" s="1"/>
  <c r="W359" i="1"/>
  <c r="W205" i="1"/>
  <c r="W181" i="1"/>
  <c r="U363" i="1"/>
  <c r="V363" i="1" s="1"/>
  <c r="U303" i="1"/>
  <c r="V303" i="1" s="1"/>
  <c r="U201" i="1"/>
  <c r="V201" i="1" s="1"/>
  <c r="U177" i="1"/>
  <c r="V177" i="1" s="1"/>
  <c r="U11" i="1"/>
  <c r="V11" i="1" s="1"/>
  <c r="U242" i="1"/>
  <c r="V242" i="1" s="1"/>
  <c r="U217" i="1"/>
  <c r="V217" i="1" s="1"/>
  <c r="W299" i="1"/>
  <c r="W185" i="1"/>
  <c r="U456" i="1"/>
  <c r="V456" i="1" s="1"/>
  <c r="U371" i="1"/>
  <c r="V371" i="1" s="1"/>
  <c r="U355" i="1"/>
  <c r="V355" i="1" s="1"/>
  <c r="U335" i="1"/>
  <c r="V335" i="1" s="1"/>
  <c r="U279" i="1"/>
  <c r="V279" i="1" s="1"/>
  <c r="U193" i="1"/>
  <c r="V193" i="1" s="1"/>
  <c r="U173" i="1"/>
  <c r="V173" i="1" s="1"/>
  <c r="U250" i="1"/>
  <c r="V250" i="1" s="1"/>
  <c r="U234" i="1"/>
  <c r="V234" i="1" s="1"/>
  <c r="U225" i="1"/>
  <c r="V225" i="1" s="1"/>
  <c r="U209" i="1"/>
  <c r="V209" i="1" s="1"/>
  <c r="W331" i="1"/>
  <c r="U440" i="1"/>
  <c r="V440" i="1" s="1"/>
  <c r="U337" i="1"/>
  <c r="V337" i="1" s="1"/>
  <c r="W297" i="1"/>
  <c r="U151" i="1"/>
  <c r="V151" i="1" s="1"/>
  <c r="W324" i="1"/>
  <c r="W121" i="1"/>
  <c r="U351" i="1"/>
  <c r="V351" i="1" s="1"/>
  <c r="U319" i="1"/>
  <c r="V319" i="1" s="1"/>
  <c r="U287" i="1"/>
  <c r="V287" i="1" s="1"/>
  <c r="W69" i="1"/>
  <c r="W159" i="1"/>
  <c r="W154" i="1"/>
  <c r="U409" i="1"/>
  <c r="V409" i="1" s="1"/>
  <c r="W309" i="1"/>
  <c r="W206" i="1"/>
  <c r="U147" i="1"/>
  <c r="V147" i="1" s="1"/>
  <c r="W360" i="1"/>
  <c r="U93" i="1"/>
  <c r="V93" i="1" s="1"/>
  <c r="W42" i="1"/>
  <c r="W255" i="1"/>
  <c r="W19" i="1"/>
  <c r="U292" i="1"/>
  <c r="V292" i="1" s="1"/>
  <c r="W317" i="1"/>
  <c r="U289" i="1"/>
  <c r="V289" i="1" s="1"/>
  <c r="U158" i="1"/>
  <c r="V158" i="1" s="1"/>
  <c r="W146" i="1"/>
  <c r="W101" i="1"/>
  <c r="W163" i="1"/>
  <c r="U137" i="1"/>
  <c r="V137" i="1" s="1"/>
  <c r="U180" i="1"/>
  <c r="V180" i="1" s="1"/>
  <c r="U439" i="1"/>
  <c r="V439" i="1" s="1"/>
  <c r="W249" i="1"/>
  <c r="U46" i="1"/>
  <c r="V46" i="1" s="1"/>
  <c r="W71" i="1"/>
  <c r="U471" i="1"/>
  <c r="V471" i="1" s="1"/>
  <c r="W125" i="1"/>
  <c r="U200" i="1"/>
  <c r="V200" i="1" s="1"/>
  <c r="U258" i="1"/>
  <c r="V258" i="1" s="1"/>
  <c r="W233" i="1"/>
  <c r="U58" i="1"/>
  <c r="V58" i="1" s="1"/>
  <c r="U38" i="1"/>
  <c r="V38" i="1" s="1"/>
  <c r="U12" i="1"/>
  <c r="V12" i="1" s="1"/>
  <c r="W366" i="1"/>
  <c r="U245" i="1"/>
  <c r="V245" i="1" s="1"/>
  <c r="W220" i="1"/>
  <c r="W109" i="1"/>
  <c r="U55" i="1"/>
  <c r="V55" i="1" s="1"/>
  <c r="U256" i="1"/>
  <c r="V256" i="1" s="1"/>
  <c r="W43" i="1"/>
  <c r="W334" i="1"/>
  <c r="U114" i="1"/>
  <c r="V114" i="1" s="1"/>
  <c r="U505" i="1"/>
  <c r="V505" i="1" s="1"/>
  <c r="W502" i="1"/>
  <c r="W241" i="1"/>
  <c r="W212" i="1"/>
  <c r="W21" i="1"/>
  <c r="U39" i="1"/>
  <c r="V39" i="1" s="1"/>
  <c r="W110" i="1"/>
  <c r="U98" i="1"/>
  <c r="V98" i="1" s="1"/>
  <c r="W196" i="1"/>
  <c r="W188" i="1"/>
  <c r="W172" i="1"/>
  <c r="W176" i="1"/>
  <c r="W25" i="1"/>
  <c r="W47" i="1"/>
  <c r="W29" i="1"/>
  <c r="W51" i="1"/>
  <c r="W84" i="1"/>
  <c r="W72" i="1"/>
  <c r="W118" i="1"/>
  <c r="W106" i="1"/>
  <c r="W533" i="1"/>
  <c r="U224" i="1"/>
  <c r="V224" i="1" s="1"/>
  <c r="U216" i="1"/>
  <c r="V216" i="1" s="1"/>
  <c r="U102" i="1"/>
  <c r="V102" i="1" s="1"/>
  <c r="W310" i="1"/>
  <c r="U274" i="1"/>
  <c r="V274" i="1" s="1"/>
  <c r="U577" i="1"/>
  <c r="V577" i="1" s="1"/>
  <c r="U140" i="1"/>
  <c r="V140" i="1" s="1"/>
  <c r="W348" i="1"/>
  <c r="W316" i="1"/>
  <c r="U284" i="1"/>
  <c r="V284" i="1" s="1"/>
  <c r="U150" i="1"/>
  <c r="V150" i="1" s="1"/>
  <c r="U186" i="1"/>
  <c r="V186" i="1" s="1"/>
  <c r="U53" i="1"/>
  <c r="V53" i="1" s="1"/>
  <c r="U227" i="1"/>
  <c r="V227" i="1" s="1"/>
  <c r="W519" i="1"/>
  <c r="U198" i="1"/>
  <c r="V198" i="1" s="1"/>
  <c r="U162" i="1"/>
  <c r="V162" i="1" s="1"/>
  <c r="W340" i="1"/>
  <c r="W308" i="1"/>
  <c r="U20" i="1"/>
  <c r="V20" i="1" s="1"/>
  <c r="U479" i="1"/>
  <c r="V479" i="1" s="1"/>
  <c r="W202" i="1"/>
  <c r="W174" i="1"/>
  <c r="W332" i="1"/>
  <c r="W300" i="1"/>
  <c r="U86" i="1"/>
  <c r="V86" i="1" s="1"/>
  <c r="U268" i="1"/>
  <c r="V268" i="1" s="1"/>
  <c r="W532" i="1"/>
  <c r="U529" i="1"/>
  <c r="V529" i="1" s="1"/>
  <c r="W74" i="1"/>
  <c r="W569" i="1"/>
  <c r="W478" i="1"/>
  <c r="U599" i="1"/>
  <c r="V599" i="1" s="1"/>
  <c r="W503" i="1"/>
  <c r="U131" i="1"/>
  <c r="V131" i="1" s="1"/>
  <c r="W171" i="1"/>
  <c r="U85" i="1"/>
  <c r="V85" i="1" s="1"/>
  <c r="W226" i="1"/>
  <c r="U455" i="1"/>
  <c r="V455" i="1" s="1"/>
  <c r="U408" i="1"/>
  <c r="V408" i="1" s="1"/>
  <c r="U368" i="1"/>
  <c r="V368" i="1" s="1"/>
  <c r="U356" i="1"/>
  <c r="V356" i="1" s="1"/>
  <c r="U344" i="1"/>
  <c r="V344" i="1" s="1"/>
  <c r="U336" i="1"/>
  <c r="V336" i="1" s="1"/>
  <c r="U328" i="1"/>
  <c r="V328" i="1" s="1"/>
  <c r="U320" i="1"/>
  <c r="V320" i="1" s="1"/>
  <c r="U312" i="1"/>
  <c r="V312" i="1" s="1"/>
  <c r="U304" i="1"/>
  <c r="V304" i="1" s="1"/>
  <c r="W179" i="1"/>
  <c r="W157" i="1"/>
  <c r="U139" i="1"/>
  <c r="V139" i="1" s="1"/>
  <c r="W244" i="1"/>
  <c r="U77" i="1"/>
  <c r="V77" i="1" s="1"/>
  <c r="U65" i="1"/>
  <c r="V65" i="1" s="1"/>
  <c r="U26" i="1"/>
  <c r="V26" i="1" s="1"/>
  <c r="U514" i="1"/>
  <c r="V514" i="1" s="1"/>
  <c r="W273" i="1"/>
  <c r="U296" i="1"/>
  <c r="V296" i="1" s="1"/>
  <c r="U288" i="1"/>
  <c r="V288" i="1" s="1"/>
  <c r="U265" i="1"/>
  <c r="V265" i="1" s="1"/>
  <c r="U236" i="1"/>
  <c r="V236" i="1" s="1"/>
  <c r="U153" i="1"/>
  <c r="V153" i="1" s="1"/>
  <c r="U127" i="1"/>
  <c r="V127" i="1" s="1"/>
  <c r="U81" i="1"/>
  <c r="V81" i="1" s="1"/>
  <c r="U111" i="1"/>
  <c r="V111" i="1" s="1"/>
  <c r="U571" i="1"/>
  <c r="V571" i="1" s="1"/>
  <c r="W165" i="1"/>
  <c r="U18" i="1"/>
  <c r="V18" i="1" s="1"/>
  <c r="U223" i="1"/>
  <c r="V223" i="1" s="1"/>
  <c r="U145" i="1"/>
  <c r="V145" i="1" s="1"/>
  <c r="U61" i="1"/>
  <c r="V61" i="1" s="1"/>
  <c r="U99" i="1"/>
  <c r="V99" i="1" s="1"/>
  <c r="U48" i="1"/>
  <c r="V48" i="1" s="1"/>
  <c r="W207" i="1"/>
  <c r="W252" i="1"/>
  <c r="W232" i="1"/>
  <c r="U211" i="1"/>
  <c r="V211" i="1" s="1"/>
  <c r="U195" i="1"/>
  <c r="V195" i="1" s="1"/>
  <c r="W149" i="1"/>
  <c r="U92" i="1"/>
  <c r="V92" i="1" s="1"/>
  <c r="W410" i="1"/>
  <c r="U338" i="1"/>
  <c r="V338" i="1" s="1"/>
  <c r="U314" i="1"/>
  <c r="V314" i="1" s="1"/>
  <c r="W589" i="1"/>
  <c r="W491" i="1"/>
  <c r="U144" i="1"/>
  <c r="V144" i="1" s="1"/>
  <c r="U168" i="1"/>
  <c r="V168" i="1" s="1"/>
  <c r="U161" i="1"/>
  <c r="V161" i="1" s="1"/>
  <c r="W82" i="1"/>
  <c r="U248" i="1"/>
  <c r="V248" i="1" s="1"/>
  <c r="U240" i="1"/>
  <c r="V240" i="1" s="1"/>
  <c r="W219" i="1"/>
  <c r="U41" i="1"/>
  <c r="V41" i="1" s="1"/>
  <c r="U370" i="1"/>
  <c r="V370" i="1" s="1"/>
  <c r="W362" i="1"/>
  <c r="U326" i="1"/>
  <c r="V326" i="1" s="1"/>
  <c r="W298" i="1"/>
  <c r="U515" i="1"/>
  <c r="V515" i="1" s="1"/>
  <c r="U203" i="1"/>
  <c r="V203" i="1" s="1"/>
  <c r="W104" i="1"/>
  <c r="U27" i="1"/>
  <c r="V27" i="1" s="1"/>
  <c r="U350" i="1"/>
  <c r="V350" i="1" s="1"/>
  <c r="W322" i="1"/>
  <c r="U286" i="1"/>
  <c r="V286" i="1" s="1"/>
  <c r="AB656" i="1"/>
  <c r="AB796" i="1"/>
  <c r="AB767" i="1"/>
  <c r="AB736" i="1"/>
  <c r="AB741" i="1"/>
  <c r="AB737" i="1"/>
  <c r="AB804" i="1"/>
  <c r="AB770" i="1"/>
  <c r="AB784" i="1"/>
  <c r="AB771" i="1"/>
  <c r="AB742" i="1"/>
  <c r="AB747" i="1"/>
  <c r="AB766" i="1"/>
  <c r="AB729" i="1"/>
  <c r="AB652" i="1"/>
  <c r="AB657" i="1"/>
  <c r="AB234" i="1"/>
  <c r="AB793" i="1"/>
  <c r="AB798" i="1"/>
  <c r="AB773" i="1"/>
  <c r="AB799" i="1"/>
  <c r="AB776" i="1"/>
  <c r="AB738" i="1"/>
  <c r="AB711" i="1"/>
  <c r="AB651" i="1"/>
  <c r="AB13" i="1"/>
  <c r="AB801" i="1"/>
  <c r="AB802" i="1"/>
  <c r="AB691" i="1"/>
  <c r="AB830" i="1"/>
  <c r="AB826" i="1"/>
  <c r="AB822" i="1"/>
  <c r="AB833" i="1"/>
  <c r="AB829" i="1"/>
  <c r="AB821" i="1"/>
  <c r="AB832" i="1"/>
  <c r="AB828" i="1"/>
  <c r="AB824" i="1"/>
  <c r="AB820" i="1"/>
  <c r="AB831" i="1"/>
  <c r="AB827" i="1"/>
  <c r="AB823" i="1"/>
  <c r="AB726" i="1"/>
  <c r="AB380" i="1"/>
  <c r="AB554" i="1"/>
  <c r="AB722" i="1"/>
  <c r="AB727" i="1"/>
  <c r="AB705" i="1"/>
  <c r="AB768" i="1"/>
  <c r="AB761" i="1"/>
  <c r="AB817" i="1"/>
  <c r="AB814" i="1"/>
  <c r="AB808" i="1"/>
  <c r="AB813" i="1"/>
  <c r="AB815" i="1"/>
  <c r="AB713" i="1"/>
  <c r="AB365" i="1"/>
  <c r="AB457" i="1"/>
  <c r="AB709" i="1"/>
  <c r="AB378" i="1"/>
  <c r="AB717" i="1"/>
  <c r="AB377" i="1"/>
  <c r="AB679" i="1"/>
  <c r="AB772" i="1"/>
  <c r="AB769" i="1"/>
  <c r="AB754" i="1"/>
  <c r="AB786" i="1"/>
  <c r="AB818" i="1"/>
  <c r="AB816" i="1"/>
  <c r="AB755" i="1"/>
  <c r="AB787" i="1"/>
  <c r="AB819" i="1"/>
  <c r="AB734" i="1"/>
  <c r="AB707" i="1"/>
  <c r="AB581" i="1"/>
  <c r="AB14" i="1"/>
  <c r="AB690" i="1"/>
  <c r="AB87" i="1"/>
  <c r="AB732" i="1"/>
  <c r="AB698" i="1"/>
  <c r="AB529" i="1"/>
  <c r="AB735" i="1"/>
  <c r="AB708" i="1"/>
  <c r="AB143" i="1"/>
  <c r="AB733" i="1"/>
  <c r="AB595" i="1"/>
  <c r="AB752" i="1"/>
  <c r="AB812" i="1"/>
  <c r="AB777" i="1"/>
  <c r="AB805" i="1"/>
  <c r="AB758" i="1"/>
  <c r="AB774" i="1"/>
  <c r="AB790" i="1"/>
  <c r="AB806" i="1"/>
  <c r="AB756" i="1"/>
  <c r="AB792" i="1"/>
  <c r="AB757" i="1"/>
  <c r="AB789" i="1"/>
  <c r="AB759" i="1"/>
  <c r="AB775" i="1"/>
  <c r="AB807" i="1"/>
  <c r="AB751" i="1"/>
  <c r="AB11" i="1"/>
  <c r="AB730" i="1"/>
  <c r="AB681" i="1"/>
  <c r="AB465" i="1"/>
  <c r="AB743" i="1"/>
  <c r="AB655" i="1"/>
  <c r="AB728" i="1"/>
  <c r="AB665" i="1"/>
  <c r="AB498" i="1"/>
  <c r="AB22" i="1"/>
  <c r="AB731" i="1"/>
  <c r="AB469" i="1"/>
  <c r="AB17" i="1"/>
  <c r="AB725" i="1"/>
  <c r="AB379" i="1"/>
  <c r="AB760" i="1"/>
  <c r="AB788" i="1"/>
  <c r="AB753" i="1"/>
  <c r="AB785" i="1"/>
  <c r="AB809" i="1"/>
  <c r="AB762" i="1"/>
  <c r="AB778" i="1"/>
  <c r="AB794" i="1"/>
  <c r="AB810" i="1"/>
  <c r="AB764" i="1"/>
  <c r="AB800" i="1"/>
  <c r="AB765" i="1"/>
  <c r="AB797" i="1"/>
  <c r="AB763" i="1"/>
  <c r="AB779" i="1"/>
  <c r="AB795" i="1"/>
  <c r="AB811" i="1"/>
  <c r="U470" i="1"/>
  <c r="V470" i="1" s="1"/>
  <c r="U357" i="1"/>
  <c r="V357" i="1" s="1"/>
  <c r="U353" i="1"/>
  <c r="V353" i="1" s="1"/>
  <c r="U345" i="1"/>
  <c r="V345" i="1" s="1"/>
  <c r="U341" i="1"/>
  <c r="V341" i="1" s="1"/>
  <c r="U333" i="1"/>
  <c r="V333" i="1" s="1"/>
  <c r="U321" i="1"/>
  <c r="V321" i="1" s="1"/>
  <c r="U301" i="1"/>
  <c r="V301" i="1" s="1"/>
  <c r="W293" i="1"/>
  <c r="U194" i="1"/>
  <c r="V194" i="1" s="1"/>
  <c r="U105" i="1"/>
  <c r="V105" i="1" s="1"/>
  <c r="U97" i="1"/>
  <c r="V97" i="1" s="1"/>
  <c r="U411" i="1"/>
  <c r="V411" i="1" s="1"/>
  <c r="U164" i="1"/>
  <c r="V164" i="1" s="1"/>
  <c r="U45" i="1"/>
  <c r="V45" i="1" s="1"/>
  <c r="U251" i="1"/>
  <c r="V251" i="1" s="1"/>
  <c r="U218" i="1"/>
  <c r="V218" i="1" s="1"/>
  <c r="U68" i="1"/>
  <c r="V68" i="1" s="1"/>
  <c r="U586" i="1"/>
  <c r="V586" i="1" s="1"/>
  <c r="U484" i="1"/>
  <c r="V484" i="1" s="1"/>
  <c r="U570" i="1"/>
  <c r="V570" i="1" s="1"/>
  <c r="U36" i="1"/>
  <c r="V36" i="1" s="1"/>
  <c r="U349" i="1"/>
  <c r="V349" i="1" s="1"/>
  <c r="U285" i="1"/>
  <c r="V285" i="1" s="1"/>
  <c r="U190" i="1"/>
  <c r="V190" i="1" s="1"/>
  <c r="U132" i="1"/>
  <c r="V132" i="1" s="1"/>
  <c r="U128" i="1"/>
  <c r="V128" i="1" s="1"/>
  <c r="U117" i="1"/>
  <c r="V117" i="1" s="1"/>
  <c r="U89" i="1"/>
  <c r="V89" i="1" s="1"/>
  <c r="U438" i="1"/>
  <c r="V438" i="1" s="1"/>
  <c r="U57" i="1"/>
  <c r="V57" i="1" s="1"/>
  <c r="U83" i="1"/>
  <c r="V83" i="1" s="1"/>
  <c r="W239" i="1"/>
  <c r="W214" i="1"/>
  <c r="W79" i="1"/>
  <c r="U501" i="1"/>
  <c r="V501" i="1" s="1"/>
  <c r="U361" i="1"/>
  <c r="V361" i="1" s="1"/>
  <c r="U313" i="1"/>
  <c r="V313" i="1" s="1"/>
  <c r="U167" i="1"/>
  <c r="V167" i="1" s="1"/>
  <c r="W24" i="1"/>
  <c r="U231" i="1"/>
  <c r="V231" i="1" s="1"/>
  <c r="U67" i="1"/>
  <c r="V67" i="1" s="1"/>
  <c r="W67" i="1"/>
  <c r="U520" i="1"/>
  <c r="V520" i="1" s="1"/>
  <c r="W520" i="1"/>
  <c r="W580" i="1"/>
  <c r="U580" i="1"/>
  <c r="V580" i="1" s="1"/>
  <c r="U210" i="1"/>
  <c r="V210" i="1" s="1"/>
  <c r="W210" i="1"/>
  <c r="W222" i="1"/>
  <c r="U222" i="1"/>
  <c r="V222" i="1" s="1"/>
  <c r="U235" i="1"/>
  <c r="V235" i="1" s="1"/>
  <c r="W235" i="1"/>
  <c r="W243" i="1"/>
  <c r="U243" i="1"/>
  <c r="V243" i="1" s="1"/>
  <c r="U247" i="1"/>
  <c r="V247" i="1" s="1"/>
  <c r="W247" i="1"/>
  <c r="U260" i="1"/>
  <c r="V260" i="1" s="1"/>
  <c r="W260" i="1"/>
  <c r="U31" i="1"/>
  <c r="V31" i="1" s="1"/>
  <c r="W129" i="1"/>
  <c r="U129" i="1"/>
  <c r="V129" i="1" s="1"/>
  <c r="W175" i="1"/>
  <c r="U175" i="1"/>
  <c r="V175" i="1" s="1"/>
  <c r="U282" i="1"/>
  <c r="V282" i="1" s="1"/>
  <c r="W282" i="1"/>
  <c r="W290" i="1"/>
  <c r="U290" i="1"/>
  <c r="V290" i="1" s="1"/>
  <c r="U294" i="1"/>
  <c r="V294" i="1" s="1"/>
  <c r="W294" i="1"/>
  <c r="W302" i="1"/>
  <c r="U302" i="1"/>
  <c r="V302" i="1" s="1"/>
  <c r="U306" i="1"/>
  <c r="V306" i="1" s="1"/>
  <c r="W306" i="1"/>
  <c r="U318" i="1"/>
  <c r="V318" i="1" s="1"/>
  <c r="W318" i="1"/>
  <c r="W330" i="1"/>
  <c r="U330" i="1"/>
  <c r="V330" i="1" s="1"/>
  <c r="W342" i="1"/>
  <c r="U342" i="1"/>
  <c r="V342" i="1" s="1"/>
  <c r="U346" i="1"/>
  <c r="V346" i="1" s="1"/>
  <c r="W346" i="1"/>
  <c r="W354" i="1"/>
  <c r="U354" i="1"/>
  <c r="V354" i="1" s="1"/>
  <c r="U358" i="1"/>
  <c r="V358" i="1" s="1"/>
  <c r="W358" i="1"/>
  <c r="W545" i="1"/>
  <c r="U545" i="1"/>
  <c r="V545" i="1" s="1"/>
  <c r="U34" i="1"/>
  <c r="V34" i="1" s="1"/>
  <c r="W34" i="1"/>
  <c r="W91" i="1"/>
  <c r="U91" i="1"/>
  <c r="V91" i="1" s="1"/>
  <c r="U95" i="1"/>
  <c r="V95" i="1" s="1"/>
  <c r="W95" i="1"/>
  <c r="W103" i="1"/>
  <c r="U103" i="1"/>
  <c r="V103" i="1" s="1"/>
  <c r="U107" i="1"/>
  <c r="V107" i="1" s="1"/>
  <c r="W107" i="1"/>
  <c r="W115" i="1"/>
  <c r="U115" i="1"/>
  <c r="V115" i="1" s="1"/>
  <c r="U119" i="1"/>
  <c r="V119" i="1" s="1"/>
  <c r="W119" i="1"/>
  <c r="U122" i="1"/>
  <c r="V122" i="1" s="1"/>
  <c r="W122" i="1"/>
  <c r="W500" i="1"/>
  <c r="U500" i="1"/>
  <c r="V500" i="1" s="1"/>
  <c r="W35" i="1"/>
  <c r="W581" i="1"/>
  <c r="V108" i="1"/>
  <c r="U142" i="1"/>
  <c r="V142" i="1" s="1"/>
  <c r="W142" i="1"/>
  <c r="U152" i="1"/>
  <c r="V152" i="1" s="1"/>
  <c r="W152" i="1"/>
  <c r="W170" i="1"/>
  <c r="U170" i="1"/>
  <c r="V170" i="1" s="1"/>
  <c r="U66" i="1"/>
  <c r="V66" i="1" s="1"/>
  <c r="W160" i="1"/>
  <c r="W44" i="1"/>
  <c r="W138" i="1"/>
  <c r="U138" i="1"/>
  <c r="V138" i="1" s="1"/>
  <c r="W28" i="1"/>
  <c r="U28" i="1"/>
  <c r="V28" i="1" s="1"/>
  <c r="U32" i="1"/>
  <c r="V32" i="1" s="1"/>
  <c r="W32" i="1"/>
  <c r="U40" i="1"/>
  <c r="V40" i="1" s="1"/>
  <c r="W40" i="1"/>
  <c r="W96" i="1"/>
  <c r="U96" i="1"/>
  <c r="V96" i="1" s="1"/>
  <c r="U100" i="1"/>
  <c r="V100" i="1" s="1"/>
  <c r="W100" i="1"/>
  <c r="W108" i="1"/>
  <c r="W112" i="1"/>
  <c r="U112" i="1"/>
  <c r="V112" i="1" s="1"/>
  <c r="U116" i="1"/>
  <c r="V116" i="1" s="1"/>
  <c r="W116" i="1"/>
  <c r="U123" i="1"/>
  <c r="V123" i="1" s="1"/>
  <c r="W123" i="1"/>
  <c r="W126" i="1"/>
  <c r="U126" i="1"/>
  <c r="V126" i="1" s="1"/>
  <c r="U130" i="1"/>
  <c r="V130" i="1" s="1"/>
  <c r="W130" i="1"/>
  <c r="U191" i="1"/>
  <c r="V191" i="1" s="1"/>
  <c r="W191" i="1"/>
  <c r="U199" i="1"/>
  <c r="V199" i="1" s="1"/>
  <c r="W199" i="1"/>
  <c r="W228" i="1"/>
  <c r="U228" i="1"/>
  <c r="V228" i="1" s="1"/>
  <c r="W60" i="1"/>
  <c r="U60" i="1"/>
  <c r="V60" i="1" s="1"/>
  <c r="W70" i="1"/>
  <c r="U70" i="1"/>
  <c r="V70" i="1" s="1"/>
  <c r="W148" i="1"/>
  <c r="U148" i="1"/>
  <c r="V148" i="1" s="1"/>
  <c r="U156" i="1"/>
  <c r="V156" i="1" s="1"/>
  <c r="W156" i="1"/>
  <c r="W178" i="1"/>
  <c r="W343" i="1"/>
  <c r="W327" i="1"/>
  <c r="W311" i="1"/>
  <c r="W295" i="1"/>
  <c r="U492" i="1"/>
  <c r="V492" i="1" s="1"/>
  <c r="W492" i="1"/>
  <c r="U477" i="1"/>
  <c r="V477" i="1" s="1"/>
  <c r="W477" i="1"/>
  <c r="U531" i="1"/>
  <c r="V531" i="1" s="1"/>
  <c r="W531" i="1"/>
  <c r="W535" i="1"/>
  <c r="U535" i="1"/>
  <c r="V535" i="1" s="1"/>
  <c r="U339" i="1"/>
  <c r="V339" i="1" s="1"/>
  <c r="U323" i="1"/>
  <c r="V323" i="1" s="1"/>
  <c r="U307" i="1"/>
  <c r="V307" i="1" s="1"/>
  <c r="U291" i="1"/>
  <c r="V291" i="1" s="1"/>
  <c r="W546" i="1"/>
  <c r="U546" i="1"/>
  <c r="V546" i="1" s="1"/>
  <c r="U585" i="1"/>
  <c r="V585" i="1" s="1"/>
  <c r="W585" i="1"/>
  <c r="W485" i="1"/>
  <c r="U485" i="1"/>
  <c r="V485" i="1" s="1"/>
  <c r="U518" i="1"/>
  <c r="V518" i="1" s="1"/>
  <c r="W518" i="1"/>
  <c r="U88" i="1"/>
  <c r="V88" i="1" s="1"/>
  <c r="W88" i="1"/>
  <c r="AB689" i="1"/>
  <c r="AB694" i="1"/>
</calcChain>
</file>

<file path=xl/comments1.xml><?xml version="1.0" encoding="utf-8"?>
<comments xmlns="http://schemas.openxmlformats.org/spreadsheetml/2006/main">
  <authors>
    <author>Yolanda Vega Albino</author>
    <author>Victor Manuel Valdivieso Ruiz</author>
  </authors>
  <commentList>
    <comment ref="S150" authorId="0" shapeId="0">
      <text>
        <r>
          <rPr>
            <b/>
            <sz val="9"/>
            <color indexed="81"/>
            <rFont val="Tahoma"/>
            <family val="2"/>
          </rPr>
          <t>Yolanda Vega Albino:</t>
        </r>
        <r>
          <rPr>
            <sz val="9"/>
            <color indexed="81"/>
            <rFont val="Tahoma"/>
            <family val="2"/>
          </rPr>
          <t xml:space="preserve">
todos los campos se deben llenar por favor.</t>
        </r>
      </text>
    </comment>
    <comment ref="J438" authorId="1" shapeId="0">
      <text>
        <r>
          <rPr>
            <b/>
            <sz val="9"/>
            <color indexed="81"/>
            <rFont val="Tahoma"/>
            <family val="2"/>
          </rPr>
          <t>Victor Manuel Valdivieso Ruiz:</t>
        </r>
        <r>
          <rPr>
            <sz val="9"/>
            <color indexed="81"/>
            <rFont val="Tahoma"/>
            <family val="2"/>
          </rPr>
          <t xml:space="preserve">
</t>
        </r>
      </text>
    </comment>
    <comment ref="J439" authorId="1" shapeId="0">
      <text>
        <r>
          <rPr>
            <b/>
            <sz val="9"/>
            <color indexed="81"/>
            <rFont val="Tahoma"/>
            <family val="2"/>
          </rPr>
          <t>Victor Manuel Valdivieso Ruiz:</t>
        </r>
        <r>
          <rPr>
            <sz val="9"/>
            <color indexed="81"/>
            <rFont val="Tahoma"/>
            <family val="2"/>
          </rPr>
          <t xml:space="preserve">
</t>
        </r>
      </text>
    </comment>
    <comment ref="J440" authorId="1" shapeId="0">
      <text>
        <r>
          <rPr>
            <b/>
            <sz val="9"/>
            <color indexed="81"/>
            <rFont val="Tahoma"/>
            <family val="2"/>
          </rPr>
          <t>Victor Manuel Valdivieso Ruiz:</t>
        </r>
        <r>
          <rPr>
            <sz val="9"/>
            <color indexed="81"/>
            <rFont val="Tahoma"/>
            <family val="2"/>
          </rPr>
          <t xml:space="preserve">
</t>
        </r>
      </text>
    </comment>
  </commentList>
</comments>
</file>

<file path=xl/sharedStrings.xml><?xml version="1.0" encoding="utf-8"?>
<sst xmlns="http://schemas.openxmlformats.org/spreadsheetml/2006/main" count="10048" uniqueCount="4419">
  <si>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</si>
  <si>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</si>
  <si>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</si>
  <si>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</si>
  <si>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</si>
  <si>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</si>
  <si>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</si>
  <si>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</si>
  <si>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</si>
  <si>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</si>
  <si>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</si>
  <si>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</si>
  <si>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</si>
  <si>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NÚMERO DE HALLAZGOS</t>
  </si>
  <si>
    <t>DESCRIPCIÓN DEL HALLAZGO</t>
  </si>
  <si>
    <t>CAUSA DEL HALLAZGO</t>
  </si>
  <si>
    <t>ACCIÓN DE MEJORA</t>
  </si>
  <si>
    <t>NÚMERO DE ACCIONES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</si>
  <si>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</si>
  <si>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</si>
  <si>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</si>
  <si>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</si>
  <si>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</si>
  <si>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</si>
  <si>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</si>
  <si>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PUNTAJE LOGRADO POR LAS METAS</t>
  </si>
  <si>
    <t xml:space="preserve">PUNTAJE LOGRADO POR LAS METAS VENCIDAS (POMFi) </t>
  </si>
  <si>
    <t xml:space="preserve">PUNTAJE LOGRADO POR LAS METAS VENCIDAS </t>
  </si>
  <si>
    <t>OBSERVACIONES</t>
  </si>
  <si>
    <t>RESPONSABLE DEL PROCESO</t>
  </si>
  <si>
    <t>VIGENCIA</t>
  </si>
  <si>
    <t>FILA_1</t>
  </si>
  <si>
    <t>2 AVANCE ó SEGUIMIENTO DEL PLAN DE MEJORAMIENTO</t>
  </si>
  <si>
    <t>ADMINISTR</t>
  </si>
  <si>
    <t>Debido a la falta de control y vigilancia sobre los mismos por parte de la UAEAC, máxime cuando las adquisiciones de dichos predios datan de más de cuarenta años</t>
  </si>
  <si>
    <t>1. Realizar el cerramiento perimetral.
2. Contratación de la vigilancia operativa</t>
  </si>
  <si>
    <t>OFICINA ASESORA JURIDICA</t>
  </si>
  <si>
    <t>PLAN DE MEJORAMIENTO VIGENCIA 2008 - RM</t>
  </si>
  <si>
    <t>FILA_2</t>
  </si>
  <si>
    <t xml:space="preserve">se solicita la ampliación del plazo hasta el 31/12/2015 lo anterior debido a que se envió el comodate a las fuerzas militares y no se ha recibido respuesta. </t>
  </si>
  <si>
    <t>seguimiento semanal a la firma del comodato</t>
  </si>
  <si>
    <t>comodato firmado</t>
  </si>
  <si>
    <t>Se anexa copia del contrato de Comodato número 001-2015-Paz de Ariporo firmado por la Directora Aeronáutica Regional Meta y el Director Central Administrativa y Contable de Ingenieros (CENAC) - Fuerzas Militares de Colombia - Ejercito Nacional.</t>
  </si>
  <si>
    <t>DIRECCIÓN ADMINISTRATIVA</t>
  </si>
  <si>
    <t>FILA_3</t>
  </si>
  <si>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</si>
  <si>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Fase I. Decreto 2159 del 27/10/2014  se modifica la planta de personal de la Entidad; comunicación 2014051197 del 21/10/2014 se solicita a la CNSC acompañamiento para definir los ejes temáticos del proceso de selección de la OPEC. (Mediante oficio No. 1000-15-201519997del 4 de junio 2015, se solicito conciliación estudio hallazgos vencidos)</t>
  </si>
  <si>
    <t>DIRECCIÓN DE TALENTO HUMANO</t>
  </si>
  <si>
    <t>PLAN DE MEJORAMIENTO VIGENCIA 2009</t>
  </si>
  <si>
    <t>FILA_4</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</si>
  <si>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</si>
  <si>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Fase I. Decreto 2159 del 27/10/2014  se modifica la planta de personal de la Entidad; comunicación 2014051197 del 21/10/2014 se solicita a la CNSC acompañamiento para definir los ejes temáticos del proceso de selección de la OPEC.</t>
  </si>
  <si>
    <t>FILA_5</t>
  </si>
  <si>
    <t>Debido que se evidenció debilidades de los mecanismos de control que la Entidad aplica al monitoreo y registros.</t>
  </si>
  <si>
    <t>Es evidente que para el cumplimiento del 100% del hallazgo depende del resultado y la decisión del Tribunal de Arbitramento y no podrá establecerse fecha de cumplimiento porque depende de un tercero (árbitros)."</t>
  </si>
  <si>
    <t>Seguimiento a la demanda, presentada ante el Tribunal de Arbitramento.</t>
  </si>
  <si>
    <t>Fallo del Tribunal.</t>
  </si>
  <si>
    <t>SECRETARIA GENERAL</t>
  </si>
  <si>
    <t>FILA_6</t>
  </si>
  <si>
    <t xml:space="preserve">FISCAL </t>
  </si>
  <si>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</si>
  <si>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Se adelantara el proceso de "ADQUISICIÓN, INSTALACIÓN Y PUESTA EN FUNCIONAMIENTO DE UN BANCO DE DATOS NOTAM / x NOTAM / OPMET – PIB – FPL" con presupuesto propio, basado en especificaciones técnicas para dar inicio al proceso de contratación.</t>
  </si>
  <si>
    <t>Contrato de Adquisición</t>
  </si>
  <si>
    <t>Contrato</t>
  </si>
  <si>
    <t>PLAN DE MEJORAMIENTO VIGENCIA 2010</t>
  </si>
  <si>
    <t>FILA_7</t>
  </si>
  <si>
    <t>Incumplimiento del proceso de restructuración de la entidad.</t>
  </si>
  <si>
    <t>Aplicar la política de austeridad del gasto implementada por el Gobierno Nacional,  teniendo presente que dicha situación impide continuar con el proceso de rediseño organizacional.</t>
  </si>
  <si>
    <t xml:space="preserve">Actividad condicionado a la viabilidad que en materia presupuestal otorgue el Gobierno Nacional </t>
  </si>
  <si>
    <t>Emitir concepto sobre la continuidad de la fase II del diseño de reorganización del estudio de la ESAP de 2009,  sujeto al suministro de recursos.</t>
  </si>
  <si>
    <t>Para el 2015 se tiene previsto la modificación de la estructura organizacional y planta de personal de acuerdo a las directrices que se imparta por parte del Gobierno en materia presupuestal. (Mediante oficio No. 1000-15-201519997del 4 de junio 2015, se solicito conciliación estudio hallazgos vencidos)</t>
  </si>
  <si>
    <t>FILA_8</t>
  </si>
  <si>
    <t>Este personal en algunos casos, cumple con una programación de vuelos; sin embargo, ni el  Manual de Funciones y Competencias ni otro acto administrativo no se establece la posibilidad de realizar vuelos en horas laborables</t>
  </si>
  <si>
    <t>Revisar el procedimiento y la normatividad  que asigna en comisión Administrativa permanente al personal de la Fuerza Aérea y en función de éste.</t>
  </si>
  <si>
    <t>Actualización o validación del procedimiento adoptado en el SGC de la entidad.</t>
  </si>
  <si>
    <t>Procedimiento Administrativo adoptado</t>
  </si>
  <si>
    <t>Se adoptó el procedimiento de vinculación del personal de esa institución a la Aerocivil.</t>
  </si>
  <si>
    <t>FILA_9</t>
  </si>
  <si>
    <t>1.Presentar propuesta  a la Subdirección para ser evaluada y dar el tramite respectivo, de  un convenio interadministrativo entre la Unidad Administrativa Especial de la Aeronáutica Civil y la Fuerza Aérea.</t>
  </si>
  <si>
    <t>Presentar el Convenio Interadministrativo  a la Subdirección para revisión y análisis y coordinación con la FAC para la posterior   firma del mismo.</t>
  </si>
  <si>
    <t>Convenio interadministrativo firmado y aplicado</t>
  </si>
  <si>
    <t>FILA_10</t>
  </si>
  <si>
    <t xml:space="preserve">Elaboración del procedimiento para proveer transitoriamente la figura de encargos y nombramientos. </t>
  </si>
  <si>
    <t>Presentar los Proyectos de Decreto y/o actos administrativos correspondientes al procedimiento</t>
  </si>
  <si>
    <t>Resolución con procedimiento adoptado</t>
  </si>
  <si>
    <t>Se anexa Resolución 0937 de 11 de abril de 2016 por la cual se establece el procedimietno para proveer transitoriamente, mediante la figura de encargo y nombramiento en provisionalidad los empleos de carrera que se ecnuentren vacantes de manera definitiva o temporal en la Entidad.</t>
  </si>
  <si>
    <t>FILA_11</t>
  </si>
  <si>
    <t>La Ley 909 2004, menciona que a esta Entidad, mientras se expiden las normas de carrera especifica, les aplicaran las disposiciones contenidas en la Ley 909; sin embargo, se observa que no en todos los caso, se da aplicación a los principios allí consignados.</t>
  </si>
  <si>
    <t>FILA_12</t>
  </si>
  <si>
    <t xml:space="preserve">situación que se presenta porque no se ha definido una estructura administrativa a pesar de la ejecución de un contrato para este efecto. </t>
  </si>
  <si>
    <t>Nombrar y ubicar Servidores Públicos en el area del Grupo Soporte de acuerdo con la disponibilidad de cargos y recursos.</t>
  </si>
  <si>
    <t xml:space="preserve">Resolución de nombramiento o de ubicación de Servidores Públicos para el proceso de soporte técnico de la DR VALLE con el propósito de garantizar una mejor prestación del servicio </t>
  </si>
  <si>
    <t>Resolución de nombramiento o de ubicación</t>
  </si>
  <si>
    <t>FILA_13</t>
  </si>
  <si>
    <t>La anterior situación, también evidencia debilidades por parte de la Interventoría Técnica que no ha advertido de ella</t>
  </si>
  <si>
    <t>PLAN DE MEJORAMIENTO VIGENCIA 2010 CS EL DORADO</t>
  </si>
  <si>
    <t>FILA_14</t>
  </si>
  <si>
    <t>Falta de planeación en la suscripción del convenio.</t>
  </si>
  <si>
    <t>Dar en operatividad el sistema</t>
  </si>
  <si>
    <t>Diagnosticar falla y efectuar reparación</t>
  </si>
  <si>
    <t>Reporte de operatividad</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</si>
  <si>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</si>
  <si>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PLAN DE MEJORAMIENTO VIGENCIA 2011</t>
  </si>
  <si>
    <t>FILA_15</t>
  </si>
  <si>
    <t>Lo anterior evidencia que este convenio suscrito en el 2001 por la administración de la época, se suscribió cargando al Estado con la mayoría de los riesgos y sin mecanismos directos para garantizar el cumplimiento del contrato, a pesar de ser éste el beneficiario del objeto contratado</t>
  </si>
  <si>
    <t>Recibir en inventario Radares Primarios (Leticia y Tablazo)</t>
  </si>
  <si>
    <t xml:space="preserve">Inventario de Radares Primarios (Leticia y Tablazo) </t>
  </si>
  <si>
    <t>FILA_16</t>
  </si>
  <si>
    <t>DISCIPLIN</t>
  </si>
  <si>
    <t>La entidad utiliza la modalidad de contratación directa en forma indebida desconociendo la Ley 1150 de 2007 Art. 2, en procesos en los cuales podría existir pluralidad de oferentes</t>
  </si>
  <si>
    <t>Implementación de un procedimiento para la justificación técnica, económica y operativa de la viabilidad de la actualización cuando la Entidad determine que no hay pluralidad de oferentes, incluyendo un estudio de la relación costo/beneficio en los procesos de actualización para los sistemas de vigilancia.</t>
  </si>
  <si>
    <t>Realizar un procedimiento de justificación técnica,  económica y operacional del proyecto para incluirlo dentro del ANEXO 1 ESTUDIOS PREVIOS que cumpla con una serie de requisitos dispuestos por la DT:</t>
  </si>
  <si>
    <t>Elaboración del documento que se adoptará como procedimiento de justificación de los procesos de actualización de los sistemas de vigilancia aeronáutica de la Dirección de Telecomunicaciones y Ayudas a la Navegación aérea.</t>
  </si>
  <si>
    <t>Se adjunta copia del oficio adi no4203-2013002294 del 30 de enero de 2013 cuyo asunto corresponde a un instructivo para el procedimiento y justificacion tecnica economica y operativa de la modalidad de contratacion directa</t>
  </si>
  <si>
    <t>FILA_17</t>
  </si>
  <si>
    <t>2. Realización de los estudios de mercado: estudios de mercado para obtener la mejor relación costo/beneficio con  dos  alternativas:a) Se solicitará la cotización del sistema totalmente nuevo que cumpla con las características técnicas y funcionalidades requeridas, incluyendo obras o costos adicionales que se requieran.b) Se solicitará la cotización de la actualización del sistema.</t>
  </si>
  <si>
    <t>FILA_18</t>
  </si>
  <si>
    <t>3. Realización de la comparación técnico/económica: se realizarán las tablas de comparación de las soluciones técnica y económica con los beneficios y limitaciones de cada solución.</t>
  </si>
  <si>
    <t>FILA_19</t>
  </si>
  <si>
    <t>Pago de sobre costos.</t>
  </si>
  <si>
    <t>Realizar un análisis para determinar la procedencia del sobre costo</t>
  </si>
  <si>
    <t>Demostrar a través de Análisis de cotizaciones actualizadas y ajustadas a los servicios a saciados con el suministro y evidenciar que no se presento sobre en el contrato 10000139 OJ</t>
  </si>
  <si>
    <t>Presentación cotizaciones</t>
  </si>
  <si>
    <t>Se anexan cotizaciones</t>
  </si>
  <si>
    <t>FILA_20</t>
  </si>
  <si>
    <t>Justificar las pruebas en sitio</t>
  </si>
  <si>
    <t>Determinar la importancia de las pruebas en sitio para este proceso</t>
  </si>
  <si>
    <t>Informe de Justificación presentada</t>
  </si>
  <si>
    <t>Se adjunta el informe de  justificacion de las pruebas en sitio en donde se determina la importancia de estas para  el proceso</t>
  </si>
  <si>
    <t>FILA_21</t>
  </si>
  <si>
    <t>Demostrar que la garantía es sobre la totalidad de los elementos suministrados</t>
  </si>
  <si>
    <t>Analizar las garantías de SELEX derivadas de un fabricante</t>
  </si>
  <si>
    <t>Certificación</t>
  </si>
  <si>
    <t>Se anexa copia de las polizas de garantia del proceso.</t>
  </si>
  <si>
    <t>FILA_22</t>
  </si>
  <si>
    <t>Aportar una certificación de SELEX de garantía integral de su intervención</t>
  </si>
  <si>
    <t>Certificación presentada</t>
  </si>
  <si>
    <t>Se aporta la certificacion de selex de garantia integral de su intervencion</t>
  </si>
  <si>
    <t>FILA_23</t>
  </si>
  <si>
    <t>Configurando un presunto detrimento por valor de $6.4 millones correspondientes al valor del costo de oportunidad de los recursos involucrados desde 1 de noviembre de 2009 hasta la fecha.</t>
  </si>
  <si>
    <t>Realizar inventario y diagnóstico de la situación actual de las plantas eléctricas existentes en el aeropuerto de Ararcuara</t>
  </si>
  <si>
    <t xml:space="preserve">Identificar las plantas electricas a dar de baja y aquellas a las que se realizará mantenimiento </t>
  </si>
  <si>
    <t>1.Resolución de baja de plantas que cumplieron su vida útil y no se someterán a mantenimiento.
2. Contrato firmado para las plantas eléctricas a las que se realizará mantenimiento
3.  Informe de operatividad de las plantas a las que se realiza mantenimiento
4. Informe de ubicación   de las plantas eléctricas en los aeropuertos de la regional</t>
  </si>
  <si>
    <t>FILA_24</t>
  </si>
  <si>
    <t>La entidad presento debilidades de planeación en los procesos de contratación mencionados, debido a la falta de oportunidad en los trámites en las diferentes instancias lo que ocasionó que ambos contratos tuvieran que prorrogarse por 30 días generando demoras en el establecimiento de los servicios afectados.</t>
  </si>
  <si>
    <t>Implementar en los estudio previos y en los pliegos de condiciones, las nuevas disposiciones que en materia de exportación temporal adopte la DIAN, como es el caso de anexar el Certificado expedido por el Representante Legal de la Entidad para Autorizar estos tramites</t>
  </si>
  <si>
    <t>Carta  de autorización de tramites de exportación temporal suscrito por el Representante Legal de la UAEAC</t>
  </si>
  <si>
    <t>Carta firmada por el DG</t>
  </si>
  <si>
    <t>Muestra de los estudios y carta de importación firmada por el Representante Legal</t>
  </si>
  <si>
    <t>FILA_25</t>
  </si>
  <si>
    <t>Situación que pone en evidencia la falta de oportunidad y efectividad de los procedimientos que tiene implementados la Entidad para garantizar la seguridad aérea, tema sensible en el cumplimiento de los objetivos institucionales.</t>
  </si>
  <si>
    <t>Verificar la operatividad del radar</t>
  </si>
  <si>
    <t>Informe de diagnóstico del estado actual del radar</t>
  </si>
  <si>
    <t>FILA_26</t>
  </si>
  <si>
    <t>En los informes presentados no se evidencian documentos que soporten el manejo que se le dio a los anticipos entregados a los contratistas, como certificaciones bancarias, giros al exterior, pago de derechos aduaneros, etc.</t>
  </si>
  <si>
    <t xml:space="preserve">Verificación y análisis  por parte del supervisor / interventor  de los documentos que remita el contratista para amortizar el anticipo entregado, con el fin de establecer la correcta inversión del mismo en el objeto contratado. </t>
  </si>
  <si>
    <t>Presentación de informe por parte del supervisor / interventor sobre el correcto manejo e inversión del anticipo por parte del contratista.
Circular para instruir a los supervisores e interventores sobre la obligación de realizar el seguimiento a la correcta inversión del anticipo</t>
  </si>
  <si>
    <t>Informes (4)
Circular(1)</t>
  </si>
  <si>
    <t>FILA_27</t>
  </si>
  <si>
    <t>Presentación de informe por parte del supervisor / interventor sobre el correcto manejo e inversión del anticipo por parte del contratista.
Expedición de circular para instruir a los supervisores e interventores sobre la obligación de realizar el seguimiento a la correcta inversión del anticipo</t>
  </si>
  <si>
    <t>Informes (3)
Circular (1)</t>
  </si>
  <si>
    <t>FILA_28</t>
  </si>
  <si>
    <t>Estas fallas han generado innumerables afectaciones de los servicios, entre los cuales se tiene el cierre de aeropuertos, la afectación de la movilidad aérea y el tránsito restringido hacia algunas zonas.</t>
  </si>
  <si>
    <t>1.formalizar y Reglamentar  los acuerdos de servicio de cada uno de los Grupos  de Telecomunicaciones</t>
  </si>
  <si>
    <t>Análisis y Validación técnico operativa del nivel de servicio:prioridades, Calidad</t>
  </si>
  <si>
    <t>Documento inventario de servicios</t>
  </si>
  <si>
    <t>Agosto 31  de 2015:Los Niveles de Servicio de todos los grupos se encuentran publicados en ISOLUCIÓN , en la siguiente ruta: http://bog141:81/isolucion/FrameSetGeneral.asp?Pagina=ListadoMaestroRegistros3.asp Auditor: Jeannette Andrade H.</t>
  </si>
  <si>
    <t>FILA_29</t>
  </si>
  <si>
    <t>2.formalizar y Reglamentar  los acuerdos de servicio de cada uno de los Grupos  de Telecomunicaciones</t>
  </si>
  <si>
    <t>FILA_30</t>
  </si>
  <si>
    <t>Contratar los servicio de Seguridad que no podría contemplarse en el cumplimiento de metas plurianuales del marco fiscal estableció para las vigencias futuras</t>
  </si>
  <si>
    <t>Determinar si el mecanismo de vigencias futuras utilizado por la Enidad  para contratar los servicios de vigilancia en los aeropuertos y estaciones aeronáuticas, por el rubro de inversión es el adecuado, en caso contrario adecuarlo al rubro de funcionamiento.</t>
  </si>
  <si>
    <t>Solicitar un nuevo  concepto al Ministerio de Hacienda y al DNP con el fin  de determinar la procedencia de utilizar el mecanismo de vigencias futuras por inversión para la contratación de los servicios de vigilancia.</t>
  </si>
  <si>
    <t>Oficio enviado y concepto recibido</t>
  </si>
  <si>
    <t xml:space="preserve">Se enviaron oficios a Min Hacienda y a DNP.
El Departamento Nacional de Planeación contesto con oficio 20134340073451 del 7 de febrero de 2013, indicando que es la entidad la que debe determinar el concepto del gasto a que corresponda las necesidades planteadas. </t>
  </si>
  <si>
    <t>FILA_31</t>
  </si>
  <si>
    <t>Demostrar que el servicio de vigilancia a los aeropuertos y estaciones aeronáuticas  es viable  contratar por el mecanismo de vigencias futuras</t>
  </si>
  <si>
    <t>En caso de que los conceptos de Min Hacienda y DNP sean contrarios, la Entidad adecuará la ficha bipin para que la contratación de los servicios de vigilancia se adelanten por el rubro de funcionamiento.</t>
  </si>
  <si>
    <t>Ficha BIPIN adecuada.</t>
  </si>
  <si>
    <t>La ficha no requiere cambio, toda vez que la decisión de la Entidad es continuar con el proceso de contratación por el rubro de inversión</t>
  </si>
  <si>
    <t>FILA_32</t>
  </si>
  <si>
    <t>La entidad utiliza argumentos que no corresponden a la realidad técnica del proyecto con el fin de obtener aprobación de vigencias futuras para el proyecto Adquisición de Servicios de Seguridad para el Control y Operación de los Sistema de Seguridad Aeroportuaria y Ayudas a la Navegación Aérea.</t>
  </si>
  <si>
    <t>FILA_33</t>
  </si>
  <si>
    <t>En caso de que los conceptos de Min Hacienda y DNP sean contrarios, la Entidad adecuará la ficha bpin para que la contratación de los servicios de vigilancia se adelanten por el rubro de funcionamiento.</t>
  </si>
  <si>
    <t>FILA_34</t>
  </si>
  <si>
    <t>en conjunto con DSySA se evaluara la viabilidad de pasar de inversión a funcionamiento los gastos de vigilancia de los aeropuertos previo concepto del ministerio de hacienda y crédito publico.</t>
  </si>
  <si>
    <t>Solicitud concepto al Ministerio de Hacienda: Noviembre de 2012</t>
  </si>
  <si>
    <t>Concepto</t>
  </si>
  <si>
    <t xml:space="preserve">Una vez analizados los conceptos del DNP y el Ministerio de Hacienda tanto la DSSA y la OAP consideran que la contratación de los servicios de vigilancia se deben continuar trámitando por medio del rubro de inversión. </t>
  </si>
  <si>
    <t>FILA_35</t>
  </si>
  <si>
    <t>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</si>
  <si>
    <t>FILA_36</t>
  </si>
  <si>
    <t>FILA_37</t>
  </si>
  <si>
    <t>Lo que evidencia una ineficiente planeación que a su vez trajo como consecuencia que para la vigencia 2011, a tan solo 6 meses de haberse terminado el contrato en mención, la entidad tuviera que realizar una nueva contratación para culminar el proyecto.</t>
  </si>
  <si>
    <t xml:space="preserve">1. Fortalecer la etapa de maduración de los proyectos para la planeación y planificación técnica lo que permite obtener un banco de proyectos con los respectivos estudios y diseños aprobados por las diferentes areas tecnicas de la  entidad.                                                                            </t>
  </si>
  <si>
    <t xml:space="preserve">1.Estudios y diseños previos contratados debidamente revisados por interventoria contratada y aprobados por las diferentes areas tecnicas de la Entidad.                                  </t>
  </si>
  <si>
    <t xml:space="preserve">1- Muestra semestral de Proyectos de Estudios y diseños(1)                                                                                       
</t>
  </si>
  <si>
    <t>FILA_38</t>
  </si>
  <si>
    <t>2.Implementar una estructura de  apoyo a los supervisores con profesionales de las diferentes areas  que permita ejercer un control  interdisciplinario</t>
  </si>
  <si>
    <t>2.Crear una circular suscrita por el SSO donde se estructure  la conformacion del equipo de apoyo a los supervisores de acuerdo con las diferentes especializaciones  requeridas en el contrato en ejecucion, asignando las responsabilidades y funciones respectivas</t>
  </si>
  <si>
    <t>2. Circular publicada / implementación de la circular por la Direcciones adscritas a la SSO (1)
3. Muestra trimestral nombramiento supervisor y equipo de apoyo.</t>
  </si>
  <si>
    <t>FILA_39</t>
  </si>
  <si>
    <t>A causa de deficiencias en estudios, diseños previos y seguimiento y control en el desarrollo del contrato.</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</si>
  <si>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</si>
  <si>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2.</t>
    </r>
    <r>
      <rPr>
        <sz val="12"/>
        <rFont val="Arial"/>
        <family val="2"/>
      </rPr>
      <t>Elaborar y formalizar mediante circular de la  SSO la creación y adopción del Comité de evaluación de Proyectos.</t>
    </r>
  </si>
  <si>
    <r>
      <rPr>
        <b/>
        <sz val="12"/>
        <rFont val="Arial"/>
        <family val="2"/>
      </rPr>
      <t>1.</t>
    </r>
    <r>
      <rPr>
        <sz val="12"/>
        <rFont val="Arial"/>
        <family val="2"/>
      </rPr>
      <t>Muestra lista de chequeo trimestral avaladas por los responsables(1)                         2.Circular publicada / implementación de la circular por la Direcciones adscritas a la SSO</t>
    </r>
  </si>
  <si>
    <t>FILA_40</t>
  </si>
  <si>
    <t>Por falta de control y seguimiento de la Interventoría y de la supervisión de la Aeronáutica Civil.</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</si>
  <si>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</si>
  <si>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</si>
  <si>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FILA_41</t>
  </si>
  <si>
    <t>Con sobrecostos el mantenimiento para 50 unidades de dispositivos ahorradores de agua instalados en los lavamanos y orinales de las diferentes áreas del aeropuerto.</t>
  </si>
  <si>
    <t>Realizar los estudios previos de procesos de contratación  en forma debida, estableciendo con claridad las especificaciones técnicas y un  adecuado estudio de mercado que permita establecer el costo real del objeto a contratar.</t>
  </si>
  <si>
    <t>Expedición de circular para instruir a los ordenadores del gasto y áreas ejecutoras sobre la correcta elaboración de los estudios previos</t>
  </si>
  <si>
    <t>Circular</t>
  </si>
  <si>
    <t>FILA_42</t>
  </si>
  <si>
    <t>2.Se remitirán informes a la Contraloría que nos permitan cambiar la condición del mismo.</t>
  </si>
  <si>
    <t>Informes remitidos al ente de control</t>
  </si>
  <si>
    <t>Informes remitidos.</t>
  </si>
  <si>
    <t>se anexa notificación de apertura y cierre de la investigación disciplinaria</t>
  </si>
  <si>
    <t>FILA_43</t>
  </si>
  <si>
    <t>Debido a que las cantidades de obra recibidas y pagadas por la Aeronáutica Civil, con el aval de la supervisión, fue mayor a la realmente ejecutada.</t>
  </si>
  <si>
    <t>Remitir informes a la Contraloría que nos permitan cambiar la condición del mismo. Por considerar que este hallazgo con la debida aclaración ante el ente de control se puede cambiar la connotación y posible valor del detrimento.</t>
  </si>
  <si>
    <t>FILA_44</t>
  </si>
  <si>
    <t xml:space="preserve">No existió una adecuada planeación ni se contó con los estudios y diseños previos suficientes para llevar a cabo el proceso de contratación </t>
  </si>
  <si>
    <t>FILA_45</t>
  </si>
  <si>
    <t>1- Muestra semestral de Proyectos de Estudios y diseños(1)                                                                                       2. Circular publicada / implementación de la circular por la Direcciones adscritas a la SSO (1)
3. Muestra trimestral nombramiento supervisor y equipo de apoyo.</t>
  </si>
  <si>
    <r>
      <rPr>
        <b/>
        <sz val="12"/>
        <rFont val="Arial"/>
        <family val="2"/>
      </rPr>
      <t>1.</t>
    </r>
    <r>
      <rPr>
        <sz val="12"/>
        <rFont val="Arial"/>
        <family val="2"/>
      </rPr>
      <t>Optimizar los mecanismos de control en la revision de los documentos relacionados con la ejecucion de los  proyecto</t>
    </r>
  </si>
  <si>
    <r>
      <rPr>
        <b/>
        <sz val="12"/>
        <rFont val="Arial"/>
        <family val="2"/>
      </rPr>
      <t>1</t>
    </r>
    <r>
      <rPr>
        <sz val="12"/>
        <rFont val="Arial"/>
        <family val="2"/>
      </rPr>
      <t>.Crear procedimiento  (lista de chequeo) de revisión de la documentacion que inherente a la ejecucion del proyecto</t>
    </r>
  </si>
  <si>
    <t>FILA_47</t>
  </si>
  <si>
    <t>Implementar una estructura de  apoyo a los supervisores con profesionales de las diferentes areas  que permita ejercer un control  interdisciplinario a los contratos que tienen a cargo</t>
  </si>
  <si>
    <t>Crear una circular suscrita por el SSO donde se estructure  la conformacion del equipo de apoyo a los supervisores de acuerdo con las diferentes especializaciones  requeridas en el contrato en ejecucion, asignando las responsabilidades y funciones respectivas.</t>
  </si>
  <si>
    <t>Lo que demuestra debilidades en la planeación, que no permite establecer de manera real las necesidades a solucionar a través de la contratación regionalizada y genera incertidumbre en la adecuada inversión de los recursos.</t>
  </si>
  <si>
    <t>Fortalecer la proyección de los estudios previos para los procesos de contratación de obra publica;  teniendo en cuenta prioridades presentadas por  administradores de aeropuerto o área a intervenir.</t>
  </si>
  <si>
    <t>Mediante reuniones gerenciales a realizar con los administradores de aeropuerto y las áreas técnicas se aprobaran las actividades a desarrollar en contratos de obra publica.</t>
  </si>
  <si>
    <t>Muestra semestral de Actas de comité con aprobación  de obras a realizar, incluyendo ítems y cantidades.</t>
  </si>
  <si>
    <t xml:space="preserve">Se observó acta  video conferencia realizada con los adminsitradores y lideres de proceso, donde se hace referencia a la forma como se realizarán  las rocerias en los aeropuertos.  a las prioridades presentadas por los administradores y áreas a intervenir, se analizan las obras civiles a realizar así como las necesidades de los aeropuertos. </t>
  </si>
  <si>
    <t>DIRECCIÓN REGIONAL VALLE</t>
  </si>
  <si>
    <t>Por falta de control y seguimiento de la interventoría y de supervisión de la Aeronáutica Civil.</t>
  </si>
  <si>
    <t>Fortalecer la supervisión e interventoría  de contratos con un seguimiento efectivo por parte del supervisor / interventor</t>
  </si>
  <si>
    <t>Expedición de circular para instruir a los supervisores /   interventores, ordenadores del gasto y áreas ejecutoras sobre la necesidad de realizar el seguimiento y control del objeto contratado y la responsabilidad que conlleva el no ejercer dicha labor de manera adecuada y puntual.</t>
  </si>
  <si>
    <t xml:space="preserve">
Circular</t>
  </si>
  <si>
    <t>FILA_51</t>
  </si>
  <si>
    <t>FILA_52</t>
  </si>
  <si>
    <t>FILA_53</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</si>
  <si>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</si>
  <si>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
    </r>
  </si>
  <si>
    <t>2.Circular publicada / implementación de la circular por la Direcciones adscritas a la SSO/(1)
3.Muestra trimestral nombramiento supervisor y equipo de apoyo(1)</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</si>
  <si>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</si>
  <si>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t>Fallas en diseños y métodos constructivos utilizados.</t>
  </si>
  <si>
    <t>Detectado un presunto  incumplimiento por parte del contratista, realizar de manera oportuna la gestión a que haya lugar en materia de procesos sancionatorios y  efectividad de garantías, para lograr la correcta ejecución de los contratos por incumplimiento parcial (multas)  o para declaratoria de incumplimiento total del contrato, caducidad y/o efectividad de la cláusula penal.</t>
  </si>
  <si>
    <t>Inicio del proceso sancionatorio para declaratoria del posible incumplimiento, imposición de sanciones al contratista  y posterior efectividad de las garantías.</t>
  </si>
  <si>
    <t>Procesos sancionatorios y efectividad de garantías</t>
  </si>
  <si>
    <t>FILA_58</t>
  </si>
  <si>
    <t>Fallas en la Interventoría y un procedimiento constructivo deficiente.</t>
  </si>
  <si>
    <t>1. Implementar una estructura de  apoyo a los supervisores con profesionales de las diferentes areas  que permita ejercer un control  interdisciplinario a los contratos que tienen a cargo</t>
  </si>
  <si>
    <t>1.Crear una circular suscrita por el SSO donde se estructure  la conformacion del equipo de apoyo a los supervisores de acuerdo con las diferentes especializaciones  requeridas en el contrato en ejecucion, asignando las responsabilidades y funciones respectivas.</t>
  </si>
  <si>
    <t>1.Circular publicada / implementación de la circular por la Direcciones adscritas a la SSO/</t>
  </si>
  <si>
    <t>FILA_59</t>
  </si>
  <si>
    <t>FILA_60</t>
  </si>
  <si>
    <t>Situación que demuestra que los estudios y diseños previos no fueron lo suficientemente idóneos como para establecer la necesidad real de la instalación de la Geomalla.</t>
  </si>
  <si>
    <t>Obras que no cumplen las especificaciones técnicas exigidas.</t>
  </si>
  <si>
    <t xml:space="preserve">Instruir a los supervisores / interventores sobre la necesidad de exigir a los contratistas el cumplimiento del objeto contractual con las especificaciones técnicas exigidas por la entidad. </t>
  </si>
  <si>
    <t>Informes(3)
Circular(1)</t>
  </si>
  <si>
    <t>FILA_62</t>
  </si>
  <si>
    <t>No haber adelantado las acciones pertinentes que conduzcan a hacer efectiva las garantías.</t>
  </si>
  <si>
    <t>Detectado un incumplimiento por parte del contratista, realizar de manera oportuna la gestión a que haya lugar (proceso sancionatorio, efectividad de garantías) para recuperar los recursos que haya generado la indebida ejecución de los contratos.</t>
  </si>
  <si>
    <t>FILA_63</t>
  </si>
  <si>
    <t>Inicio del proceso sancionatoria para declaratoria del posible incumplimiento y posterior efectividad de las garantías.</t>
  </si>
  <si>
    <t>FILA_64</t>
  </si>
  <si>
    <t>FILA_65</t>
  </si>
  <si>
    <t>La planeación de esta actividad no conto con los análisis previos que condujeran a la mejor disposición de los recursos, ocasionando una toma de decisiones anti técnica.</t>
  </si>
  <si>
    <t>FILA_67</t>
  </si>
  <si>
    <t>Lo anterior debido a deficiencias en la planeación y determinación de las necesidades reales de obra ejecutar.</t>
  </si>
  <si>
    <t>Realizar los estudios previos de procesos de contratación  en forma debida, estableciendo con claridad las especificaciones técnicas y efectuando un estudio serio las circunstancias de modo, tiempo y lugar en el cual se pretende desarrollar el objeto del contrato, implementando diseños previos y sólidos que permitan  su realización  en el plazo estimado.</t>
  </si>
  <si>
    <t>Expedición de circular para instruir a llas áreas ejecutoras y profesionales a cargo de los proyectos sobre la necesidad de realizar una buena planeación de los mismos con estudios previos en los que se plantee con claridad la forma de atender la necesidad existente, evaluando las circunstancias de modo, tiempo y lugar en el cual se pretende desarrollar el objeto del contrato</t>
  </si>
  <si>
    <t>No existió una adecuada planeación ni se contó con claridad en las características técnicas para llevar a cabo el contrato.</t>
  </si>
  <si>
    <t>FILA_69</t>
  </si>
  <si>
    <t>FILA_70</t>
  </si>
  <si>
    <t>FILA_71</t>
  </si>
  <si>
    <t>Fallas en los estudios y diseños previos</t>
  </si>
  <si>
    <t>Deficiente instrumentos de planeación para la definición de las necesidades que dan origen a la disponibilidad presupuestal</t>
  </si>
  <si>
    <t>FILA_73</t>
  </si>
  <si>
    <t>Se observaron situaciones que reflejan algunas deficiencias en el proceso constructivo y debilidades en las funciones de interventoría y supervisión.</t>
  </si>
  <si>
    <t>Obtener la calidad esperada en la obra</t>
  </si>
  <si>
    <t>Efectuar los correctivos técnicos en el contrato 11000210 OK</t>
  </si>
  <si>
    <t>FILA_74</t>
  </si>
  <si>
    <t>FILA_75</t>
  </si>
  <si>
    <t>Por  falencia  durante  la  fase  de  instalación.</t>
  </si>
  <si>
    <t>FILA_77</t>
  </si>
  <si>
    <t>Lo anterior denota fallas constructivas en la instalación del manto edil, material con el que se impermeabiliza la edificación y fallas en el seguimiento y control por parte de la interventoría.</t>
  </si>
  <si>
    <t>1.Elaborar plan de seguimiento de postconstrucción para verificación de las garantias.</t>
  </si>
  <si>
    <t xml:space="preserve">1.Realizar visitas de seguimiento y verificación de las condiciones posteriores a la entrega de las obras.  </t>
  </si>
  <si>
    <t xml:space="preserve">1.Muestra semestral informe ó acta de visitas de verificacion </t>
  </si>
  <si>
    <t>FILA_80</t>
  </si>
  <si>
    <t>FILA_81</t>
  </si>
  <si>
    <t>Presupuesto oficial de las obras de los proyectos contratados, presentan deficiencias por cuanto los rendimientos no son consistentes entre sí, lo que genera inconsistencias en los valores unitarios del presupuesto.</t>
  </si>
  <si>
    <t xml:space="preserve">1- Muestra semestral de Proyectos de Estudios y diseños(1)                                 2.Circular publicada / implementación de la circular por la Direcciones adscritas a la SSO                                                                             </t>
  </si>
  <si>
    <t>Sin que la Aerocivil haya realizado algún requerimiento al contratista y/o declarar el siniestro para hacer efectiva la póliza de estabilidad de la obra.</t>
  </si>
  <si>
    <t>Ejecutar el procedimiento de garantía por estabilidad de obra</t>
  </si>
  <si>
    <t>Verificar mediante visita que los contratistas de obra e interventoría atiendan los requerimientos de estabilidad de la obra o de lo contrario aplicar la respectiva póliza</t>
  </si>
  <si>
    <t>informe de visita</t>
  </si>
  <si>
    <t>FILA_85</t>
  </si>
  <si>
    <t>FILA_86</t>
  </si>
  <si>
    <t>La Entidad no ejerció supervisión y vigilancia efectivas sobre el cumplimiento del convenio.</t>
  </si>
  <si>
    <t>Fortalecimiento de la supervisión de convenios deslindando las responsabilidades de cada Ente.</t>
  </si>
  <si>
    <t>Establecer en la minuta del convenio las responsabilidades y los alcances de la supervisión  por parte de cada Entidad y no generalizarla.</t>
  </si>
  <si>
    <t>minuta de convenios</t>
  </si>
  <si>
    <t>Se anexan tres  convenios interadministrativos, Pereira, ISA y Puerto Inirida</t>
  </si>
  <si>
    <t>FILA_89</t>
  </si>
  <si>
    <t>Falta de confiabilidad en los diseños, en el terreno, estabilidad de las obras adelantadas, el material y la maquinaria utilizadas.</t>
  </si>
  <si>
    <t>Como consecuencia de las fallas y debilidades en la planeación tanto en la parte técnica, financiera y de programación.</t>
  </si>
  <si>
    <t>FILA_91</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</si>
  <si>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</si>
  <si>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t>FILA_92</t>
  </si>
  <si>
    <t>Debilidades en la supervisión en algunos de los contratos</t>
  </si>
  <si>
    <t>Los supervisores verificarán que los contratos cuenten con las planillas de  pago de seguridad social y que esten tramitadas de acuerdo con la liquidación del ingreso base de cotización.</t>
  </si>
  <si>
    <t>Revisión mensual de la planilla única de pagos de acuerdo con el Ingreso base de cotización donde se verifica: El nombre del contratista, el mes correspondiente al pago de la cuenta, el porcentaje de pago de aporte a salud, pensión, ARL y el número de la planilla.</t>
  </si>
  <si>
    <t>Las planillas de Liquidacion y el soporte de pago</t>
  </si>
  <si>
    <t>CENTRO DE ESTUDIOS AERONÁUTICOS</t>
  </si>
  <si>
    <t xml:space="preserve">Los supervisores en sus informes relacionarán de manera detallada las actividades contratadas y las ejecutadas por los contratistas con su respectiva planeaciòn y cronograma.   </t>
  </si>
  <si>
    <t>Elaboración del informe de seguimiento y verificación de las actividades ejecutadas.</t>
  </si>
  <si>
    <t xml:space="preserve">Informes del formato de actividades </t>
  </si>
  <si>
    <t>FILA_96</t>
  </si>
  <si>
    <t>No tiene un procedimiento adecuado que le permita comprobar y hacer seguimiento de los requisitos necesarios para un proceso contractual de esta naturaleza.</t>
  </si>
  <si>
    <t xml:space="preserve">Verificar en la etapa precontractual - estudios evaluativos -,  los documentos del oferente  del servicio a contratar, de tal manera que cumpla con los requisitos de ley y experiencia conforme a la naturaleza del contrato. </t>
  </si>
  <si>
    <t>Realización de estudios evaluativos de la oferta presentada, verificando el cumplimiento de los requisitos de ley y experiencia conforme a la naturaleza del contrato.</t>
  </si>
  <si>
    <t>Estudios evaluativos de la oferta</t>
  </si>
  <si>
    <t>FILA_97</t>
  </si>
  <si>
    <t>Falta de mecanismos de control y supervisión documental, lo cual eventualmente puede conllevar a poner en riesgo algunos documentos contractuales.</t>
  </si>
  <si>
    <t xml:space="preserve">Realizar el correcto archivo de los documentos en los expedientes de los contratos,  de manera completa y en orden cronológico conforme se producen. </t>
  </si>
  <si>
    <t xml:space="preserve">Circular
Archivo físico y digital  de contratos </t>
  </si>
  <si>
    <t>FILA_98</t>
  </si>
  <si>
    <t>FILA_99</t>
  </si>
  <si>
    <t>No se aplica la norma general de archivo, lo que afecta la integralidad de los documentos de los diferentes contratos.</t>
  </si>
  <si>
    <t>Circular
Archivo físico y digital  de contratos</t>
  </si>
  <si>
    <t>La Entidad no conoce que productos y/o servicios faltan por legalizar adquiridos en el marco de los convenios</t>
  </si>
  <si>
    <t>FILA_101</t>
  </si>
  <si>
    <t xml:space="preserve">En el proceso de adquisición de predios se evidencio que la entidad, no realizo un estudio técnico de factibilidad que le permita realizar la adquisición de terrenos, para determinar si estos son adecuados con la necesidad planteada. </t>
  </si>
  <si>
    <t>Requerir al GPM, para que antes de la  aprobación del Plan Maestro, realicen  análisis de gestión inmobiliaria e infraestructura a fin de evaluar aspectos topográficos, catastrales, urbanos, de ordenamiento territorial, geosociales y económicos de los predios y obras a intervenir.</t>
  </si>
  <si>
    <t>Revisión y ajuste procedimiento para compra de terrenos</t>
  </si>
  <si>
    <t>Procedimiento actualizado</t>
  </si>
  <si>
    <t>FILA_102</t>
  </si>
  <si>
    <t>Remisión del procedimiento actualizado a  la OAP para su aprobación</t>
  </si>
  <si>
    <t>Oficio enviado y oficio de aprobación del  procedimiento actualizado</t>
  </si>
  <si>
    <t xml:space="preserve">Se adjunta procedimiento 3001.422-2013008612 </t>
  </si>
  <si>
    <t>FILA_103</t>
  </si>
  <si>
    <t>Registro y parametrización en SUIFP , SIIF, JDE de los proyectos que cumplen los requisitos requeridos por Planes de Maestros y áreas técnicas</t>
  </si>
  <si>
    <t>Presentación de los Reporte SUIFP Reporte SIIF Reporte JDE</t>
  </si>
  <si>
    <t>Se adjunta reportes de parametrización en sistemas de aplicación</t>
  </si>
  <si>
    <t>FILA_104</t>
  </si>
  <si>
    <t>IND-PREL</t>
  </si>
  <si>
    <t>En la Carpeta del predio existente en la oficina de inmuebles de la entidad no reposan una nueva situación legal o formal que establezca la relación entre Aerocivil y Cerromatoso.</t>
  </si>
  <si>
    <t>Adelantar  con las áreas de la Entidad que tienen injerencia en el asunto, y la empresa Cerromatoso,  la información sobre los costos ahorrados por parte de Aerocivil, e  inversiones realizadas por Cerramotoso,   para el logro del cruce de inversiones.</t>
  </si>
  <si>
    <t>Citar a reunión a las áreas de la Entidad con injerencia en el asunto, y representantes de la empresa Cerromatoso, a fin de determinar  entre las partes, la  revelación  y costos de las mejoras efectuadas.  Y entrar a liquidar los contratos existentes a la fecha.</t>
  </si>
  <si>
    <t>Actas de asistencia</t>
  </si>
  <si>
    <t>FILA_105</t>
  </si>
  <si>
    <t>Aunque el procedimiento previsto en el RAC para el proceso sancionatorio no contempla plazo perentorio o indicativo, la entidad ha asumido el trámite como un proceso administrativo sancionatorio.</t>
  </si>
  <si>
    <t>Dar tratamiento adecuado a las quejas de los usuarios del transporte, asegurando que las decisiones se tomen ajustadas a las normas y de manera oportuna.</t>
  </si>
  <si>
    <t>Realizar un informe sobre el estado y avance de las quejas de los usuarios verificando la oportunidad en las investigaciones y en los fallos.</t>
  </si>
  <si>
    <t>Informe trimestral de quejas decididas y sobre oportunidad de las mismas</t>
  </si>
  <si>
    <t>Se presentan los tres informes  trimestrales, con los siguientes avances:
1) A Dic. 31 se se evaluaron 5,979 quejas, avance 33,05%.
2) Durante el 1er trimestre del año 2013 se evacuaron 3,469 quejas adicionales. Avance del 19,18%
Total de avance 77.68%, quedan pendientes 4038
3)Durante  el 2° trimestre se evaluaron 4604 quejas es decir un avance del 25.45%</t>
  </si>
  <si>
    <t>OFICINA DE TRANSPORTE AÉREO</t>
  </si>
  <si>
    <t>FILA_106</t>
  </si>
  <si>
    <t>De otra parte se observa que de las sanciones impuestas durante las mismas vigencias no hay un efectivo cobro.</t>
  </si>
  <si>
    <t>Actualizar los Reglamentos Aeronáuticos de Colombia en la parte séptima, específicamente en las competencias para sancionar</t>
  </si>
  <si>
    <t>Solicitar al Grupo de Normas Aeronáuticas de la OTA actualizar el numeral 7.1.7.3 de los RAC, realizando seguimiento al avance en la modificación propuesta.</t>
  </si>
  <si>
    <t>Parte séptima actualizada en cuanto a las competencias para sancionar</t>
  </si>
  <si>
    <t>FILA_107</t>
  </si>
  <si>
    <t>Situación generada por debilidades de los mecanismos de control en el área de contratación colocando en riesgo el proceso contractual.</t>
  </si>
  <si>
    <t>FILA_108</t>
  </si>
  <si>
    <t>FILA_109</t>
  </si>
  <si>
    <t>Situación que revela debilidades de seguimiento y control, afectando la autenticidad de los documentos, riesgo de reclamaciones por parte de los demás oferentes que participaron en el proceso contractual.</t>
  </si>
  <si>
    <t>Verificación  por parte del ordenador del gasto y de las áreas ejecutoras  de los documentos del proceso de contratación, con el fin de evitar inconsistencias de manera previa a la publicación del mismo.</t>
  </si>
  <si>
    <t>Remisión por parte del Grupo de Procesos Precontractuales, al área ejecutora y al profesional a cargo del proyecto, de todos los documentos a publicar en el SECOP, debidamente diligenciados y firmados, con el fin de que se realice la verificación previa y se dé el aval a dicha publicación.</t>
  </si>
  <si>
    <t>correo electrónico remisorio</t>
  </si>
  <si>
    <t>FILA_110</t>
  </si>
  <si>
    <t>Deficiencia presentada por debilidades de control y monitoreo situación que puede afectar la oportunidad de las actuaciones administrativas.</t>
  </si>
  <si>
    <t>Especificar en los términos de referencia o invitación la presentación de la certificación bancaria vigente requisito indispensable para la elaboración del contrato.</t>
  </si>
  <si>
    <t>certificación bancaria vigente.</t>
  </si>
  <si>
    <t>Muestra mensual de listas de chequeo  donde se identifique certificación bancaria vigente.</t>
  </si>
  <si>
    <t>Se evidencia items certificacion bancaria en lista de chequeo, y docuemento adjunto de certificaciones bancarias vigentes procesos 13000151 OC- 130000136 OC- 13000184 OR</t>
  </si>
  <si>
    <t>FILA_111</t>
  </si>
  <si>
    <t>Verificar que cuentas bancarias se encuentre vigente en el sistema.</t>
  </si>
  <si>
    <t>a través del proceso de cuentas por pagar se verificará en el sistema si la cuenta del proponente se encuentra vigente.</t>
  </si>
  <si>
    <t>Muestra mensual de transferencias electrónicas efectivas,</t>
  </si>
  <si>
    <t>Se observó en el sistema JD  las transferencias realizadas a las cuentas bancarias de los contratistas  en los siguientes contratos 13000151 OC- 13000136 OC- 130000184 OR</t>
  </si>
  <si>
    <t>FILA_112</t>
  </si>
  <si>
    <t>Revelando debilidades en los mecanismos de control de quienes intervinieron en el proceso contractual.</t>
  </si>
  <si>
    <t>Verificar en la etapa precontractual que se realicen los estudios evaluativos de la propuesta presentada en el proceso de contratación, estableciendo los controles pertinentes para la observncia de este requisito.</t>
  </si>
  <si>
    <t>Control para la verificación de la realización de estudios evaluativos de la oferta presentada.</t>
  </si>
  <si>
    <t>Lista de chequeo y estudios evaluativos de la oferta</t>
  </si>
  <si>
    <t>FILA_113</t>
  </si>
  <si>
    <t>FILA_114</t>
  </si>
  <si>
    <t>Lo anterior por falta de planeación y control generando incertidumbre por el cambio de técnica y de presuntas modificaciones en el valor del contrato.</t>
  </si>
  <si>
    <t xml:space="preserve">Instruir a los supervisores / interventores sobre la necesidad hacer un correcto seguimiento y control del objeto contratado, exigiéndo a los contratistas el cumplimiento del objeto contractual con las especificaciones técnicas exigidas por la entidad. </t>
  </si>
  <si>
    <t>Informes 
Circular</t>
  </si>
  <si>
    <t>FILA_115</t>
  </si>
  <si>
    <t>Las situaciones anteriores evidencian deficiencias en el proceso de planeación de la Entidad, ya que no se cuenta con las especificaciones técnicas debidamente soportadas.</t>
  </si>
  <si>
    <t xml:space="preserve">
Circular</t>
  </si>
  <si>
    <t>FILA_116</t>
  </si>
  <si>
    <t>La anterior situación evidencia deficiencias en los mecanismos de control interno de la entidad y debilidades en la labor de supervisión del contrato.</t>
  </si>
  <si>
    <t>Se pactó el contrato con anticipo del 40% del valor total, e cual fue girado al contratos, quien una vez recibido, desapareció dejando abandonadas las obras contratadas.</t>
  </si>
  <si>
    <t>Realizar contratos de obra pública sin anticipo.</t>
  </si>
  <si>
    <t>Oficio instructivo para el personal que participa en el proceso de contratación</t>
  </si>
  <si>
    <t>Se determinó por parte de la Dirección Regional que los pagos se efectuen a partir de los resultados de los contratos y por ende no se manejan anticipos.</t>
  </si>
  <si>
    <t>DIRECCIÓN REGIONAL META</t>
  </si>
  <si>
    <t>FILA_117</t>
  </si>
  <si>
    <t>Los dineros de anticipo deberán ser manejados en cuenta corriente especifica a nombre del contratista y el supervisor</t>
  </si>
  <si>
    <t>FILA_118</t>
  </si>
  <si>
    <t>Debido a la falta de un adecuado control y seguimiento por parte del supervisor del contrato y deficiencias en los mecanismos de control interno aplicados por la administración.</t>
  </si>
  <si>
    <t>FILA_119</t>
  </si>
  <si>
    <t>Lo anterior se presenta por deficiencias en los mecanismos de control interno, fallas en la evaluación y seguimiento por parte de la administración y el supervisor.</t>
  </si>
  <si>
    <t>Realizar un control adecuado de los procesos de contratación en su etapa contractual, verificando que el profesional a cargo del proyecto efectúe los estudios previos en debida forma, estableciendo con claridad las especificaciones técnicas y con un estudio serio las circunstancias de modo, tiempo y lugar en el cual se pretende desarrollar el objeto del contrato; etapa contractual y post</t>
  </si>
  <si>
    <t>FILA_120</t>
  </si>
  <si>
    <t>FILA_121</t>
  </si>
  <si>
    <t>Deficiencias de publicidad de los actos administrativos emitidos por la Aeronáutica Civil.</t>
  </si>
  <si>
    <t>Generar un plan de acción donde todos los actos y documentos del contrato se publiquen dentro del término de ley, a través de la expedición de una circular que se remitirá a todas las áreas ejecutoras y supervisores de contratos.</t>
  </si>
  <si>
    <t>Elaboración circular y emisión de reporte de publicación en el SECOP.</t>
  </si>
  <si>
    <t>Circular y reporte publicación SECOP</t>
  </si>
  <si>
    <t>FILA_122</t>
  </si>
  <si>
    <t>Deficiencias de supervisión y seguimiento en las diferentes etapas contractuales.</t>
  </si>
  <si>
    <t>Verificación  por parte del ordenador del gasto y de las áreas ejecutoras  de los documentos del proceso de contratación, con el fin de evitar inconsistencias.</t>
  </si>
  <si>
    <t>Expedición de circular instruyendo sobre la debida revisión de los documentos que se produzcan en el proceso de contratación, con el fin de verificar que en los mismos se encuentre completa la información y estén debidamente firmados por las partes intervienientes, estableciendo los responsables y controles pertinentes para dicha verificación</t>
  </si>
  <si>
    <t>FILA_123</t>
  </si>
  <si>
    <t>FILA_124</t>
  </si>
  <si>
    <t>Lo que evidencia deficiencias en la supervisión.</t>
  </si>
  <si>
    <t>Realizar los procesos de contratación con estudios previos serios y acordes a la necesidad existente, estableciendo con claridad las especificaciones técnicas y las circunstancias de modo, tiempo y lugar en el cual se pretende desarrollar el objeto del contrato, definiendo concretamente el mecanismo de selección acorde a lo establecido en la ley, y realizando supervisión y control.</t>
  </si>
  <si>
    <t>FILA_125</t>
  </si>
  <si>
    <t>Las inconsitencias se encuentran centradas en deficiencias de planeación.</t>
  </si>
  <si>
    <t>FILA_126</t>
  </si>
  <si>
    <t>Deficencias en la planeación.</t>
  </si>
  <si>
    <t xml:space="preserve">1.Optimizar los mecanismos de control en la revision de los proyectos teniendo en cuenta la zona de influencia del proyecto, plazo estimado de ejecucion  para la estimación del presupuesto oficial y cotizaciones de las diferentes actividades.                                                                       </t>
  </si>
  <si>
    <t xml:space="preserve">1.Elaborar y formalizar mediante circular de la  SSO la creación y adopción del Comité de evaluación de Proyectos.                                                                           </t>
  </si>
  <si>
    <t xml:space="preserve">1.Circular publicada / implementación de la circular por la Direcciones adscritas a la SSO                                                                             </t>
  </si>
  <si>
    <t>FILA_127</t>
  </si>
  <si>
    <t>Debilidad en el  seguimiento y control en la contratación,</t>
  </si>
  <si>
    <t>Fortalecer los mecanismos de control  de los contratos en materia de garantías en  la etapa contractual.</t>
  </si>
  <si>
    <t>Acto de aprobación de garantías
Informe del supervisor</t>
  </si>
  <si>
    <t>FILA_128</t>
  </si>
  <si>
    <t>FILA_129</t>
  </si>
  <si>
    <t xml:space="preserve">Debilidades de seguimiento y control por parte de la Administración Regional </t>
  </si>
  <si>
    <t>Realizar un control adecuado de los procesos de contratación en su etapa contractual, verificando que el  supervisor del contrato cumpla a cabalidad con las funciones asignadas, realizando el seguimiento oportuno de la ejecución del mismo y se realicen todos los actos pertinentes hasta la finalización del mismo con el acta de liquidación, conforme a lo previsto por la ley al respecto.</t>
  </si>
  <si>
    <t>Expedición de circular para instruir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</si>
  <si>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FILA_130</t>
  </si>
  <si>
    <t xml:space="preserve">
Por indebida planeación, seguimiento y control en el Aeropuerto Antonio Nariño en donde se presenta un problema de alta erosión 
S.D</t>
  </si>
  <si>
    <t xml:space="preserve">Se observó acta  video conferencia realizada con los adminsitradores y lideres de proceso, donde se hace referencia a la forma como se realizarán  las rocerias en los aeropuertos.  a las prioridades presentadas por los administradores aeroportuarios y áreas a intervenir, donde se analizan las obras civiles a realizar así como las necesidades de los aeropuertos. </t>
  </si>
  <si>
    <t>FILA_131</t>
  </si>
  <si>
    <t>Falta de matricula inmobiliaria.</t>
  </si>
  <si>
    <t>1.Obtener el folio de matrícula inmobiliaria donde obre el derecho de propiedad a favor de la Entidad</t>
  </si>
  <si>
    <t>Inicio actuación administrativa  para obtención de titularidad</t>
  </si>
  <si>
    <t>Certificado de Libertad y Tradición</t>
  </si>
  <si>
    <t>Se adjunta Certificado de tradición No. 252-10965 de fecha 31 de julio de 2014.
Se adjunta Resol. 004 marzo 3 de 2014 reconstruccion asiento catastral.</t>
  </si>
  <si>
    <t>FILA_132</t>
  </si>
  <si>
    <t>2.Obtener el folio de matrícula inmobiliaria donde obre el derecho de propiedad a favor de la Entidad</t>
  </si>
  <si>
    <t>FILA_133</t>
  </si>
  <si>
    <t xml:space="preserve">Es un hallazgo de dificil cumplimiento, toda vez que se generá debido a causas externas a la entidad (Invasiones). </t>
  </si>
  <si>
    <t>Es un hallazgo de dificil cumplimiento, toda vez que se generá debido a causas externas a la entidad (Invasiones)</t>
  </si>
  <si>
    <t>Es un hallazgo de dificil cumplimiento, toda vez que se generá debido a causas externas a la entidad (Invasiones).</t>
  </si>
  <si>
    <t>FILA_134</t>
  </si>
  <si>
    <t>FILA_135</t>
  </si>
  <si>
    <t>Lo anterior por la inaplicabilidad del procedimiento para incorporación de bienes pendientes de legalizar prescrito por la Contaduría General de la Nación.</t>
  </si>
  <si>
    <t>Obtener la titularidad de los terrenos sobre los cuales se encuentran las mejoras adquiridas mediante la acción popular.</t>
  </si>
  <si>
    <t>Con la información recibida por Catastro, solicitar la cesión de terrenos a INURBE, IDURBE y DISTRITO CARTAGENA</t>
  </si>
  <si>
    <t>Oficios enviados y respuestas recibidas</t>
  </si>
  <si>
    <t>Registrar las cesiones obtenidas por las entidades</t>
  </si>
  <si>
    <t>Certificados de que</t>
  </si>
  <si>
    <t>FILA_138</t>
  </si>
  <si>
    <t>Incorporar contablemente en los sistemas de información los terrenos transferidos</t>
  </si>
  <si>
    <t>Registros complementar</t>
  </si>
  <si>
    <t xml:space="preserve">Se reportará una vez surta la gestión de las otras actividades Con lo adverttido  en el acta de reunión realizada con el IGAC, no se realizara ningún registro. </t>
  </si>
  <si>
    <t>FILA_139</t>
  </si>
  <si>
    <t>Expropiaciones pendientes de legalizar.</t>
  </si>
  <si>
    <t>FILA_140</t>
  </si>
  <si>
    <t>Registrar en el sistema JDE los activos creados por expropiaciones adelantadas por la OAJ en los aeropuerto de Leticia-Tolú y Arauca.</t>
  </si>
  <si>
    <t>Registrar en los sistemas de información los procesos concluidos</t>
  </si>
  <si>
    <t>Reporte  de Activos Registrados</t>
  </si>
  <si>
    <t>Se adjunta el registro en JDE de los activos creados por expropiaciones de Leticia-Tolú y Arauca.
Comunicación OAJ  1052,2015021297 de 10/08/15, retiro  la demanda de expropiacion que curzaba en el Juzgado 2 Civil del C de Florencia.
Cancelacion de la oferta formal de compra y desafecta el inmueble materia de expropiacion mediante comunicación 3001,543-2015033437 de 19/08/2015.</t>
  </si>
  <si>
    <t>FILA_141</t>
  </si>
  <si>
    <t>Sin que identifique el bien al que corresponde su saldo</t>
  </si>
  <si>
    <t>N.A.</t>
  </si>
  <si>
    <t>N.A</t>
  </si>
  <si>
    <t>FILA_142</t>
  </si>
  <si>
    <t>Saldos desde periodos anteriores pendientes de legalizar que corresponden a contratos ya terminados.</t>
  </si>
  <si>
    <t>1.Controlar las inversiones generadas por las Regionales y el Nivel Central</t>
  </si>
  <si>
    <t>Registrar en la base de contratos liquidados, todos los movimientos que cumplan el requisito para ser creados.</t>
  </si>
  <si>
    <t>Muestra trimestral de la  Base de Contratos actualizad</t>
  </si>
  <si>
    <t>Se anexan los soportes de los activos creados en el sistema de los años 2011 y 2012.</t>
  </si>
  <si>
    <t>FILA_143</t>
  </si>
  <si>
    <t>2.Controlar las inversiones generadas por las Regionales y el Nivel Central</t>
  </si>
  <si>
    <t>Registrar en los sistemas de información los activos que se generen de los contratos finalizados</t>
  </si>
  <si>
    <t>Muestra trimestral de Registros de activos creados</t>
  </si>
  <si>
    <t>FILA_144</t>
  </si>
  <si>
    <t>Lo cual pone de manifiesto la falta de comunicación entre las áreas afectando en igual cuantía los activos de la entidad.</t>
  </si>
  <si>
    <t>La Dirección Financiera verificará que los informes de los encargos fiduciarios contengan los soportes de los bienes que se adquieran y paguen a través de dichos encargos.</t>
  </si>
  <si>
    <t>Revisar en los informes los pagos con cargo a Adquisición de bienes, verificar que están soportados</t>
  </si>
  <si>
    <t>Informes de Fiducia SACSA - FIDUBOGOTÁ</t>
  </si>
  <si>
    <t>La observación fue atendida en el mes de abril de 2012, se creó el activo en Almacén y se hizo la Reclasificación contable correspondiente  mediante batch 767369 .</t>
  </si>
  <si>
    <t>FILA_145</t>
  </si>
  <si>
    <t>En los registros no se aprecia el detalle de las transacciones.</t>
  </si>
  <si>
    <t xml:space="preserve">Se solicita ampliación de plazo hasta el 31/12/2015, por cuanto se necesita  el documento que respalde el recibo de los equipos por 12.016 millones correspondiente a los radares LEMOC. </t>
  </si>
  <si>
    <t xml:space="preserve">Ubicar documento que avale el registro contablle </t>
  </si>
  <si>
    <t>docuemto soporte del registro contable</t>
  </si>
  <si>
    <t>Se anexan registros contables y registros de ingreso al almacen</t>
  </si>
  <si>
    <t>FILA_146</t>
  </si>
  <si>
    <t>Demora en la Liquidación de los contratos.</t>
  </si>
  <si>
    <r>
      <rPr>
        <b/>
        <sz val="12"/>
        <rFont val="Arial"/>
        <family val="2"/>
      </rPr>
      <t xml:space="preserve">1. </t>
    </r>
    <r>
      <rPr>
        <sz val="12"/>
        <rFont val="Arial"/>
        <family val="2"/>
      </rPr>
      <t xml:space="preserve">Legalizar la cuenta "avances y anticipos entregados", en contratos para  adquisición de bienes y servicios, acorde con los soportes e informes correspondientes. </t>
    </r>
  </si>
  <si>
    <t>Actualizar la Contabilidad, efectuando los Registros correspondientes</t>
  </si>
  <si>
    <t>Registros contables</t>
  </si>
  <si>
    <t>FILA_147</t>
  </si>
  <si>
    <t xml:space="preserve">2. Legalizar la cuenta "avances y anticipos entregados", en contratos para  adquisición de bienes y servicios, acorde con los soportes e informes correspondientes. </t>
  </si>
  <si>
    <t>Se anexan registros contables de la cuenta  de avances y anticipos entregados en contratos para  adquisición de bienes y servicios</t>
  </si>
  <si>
    <t>FILA_148</t>
  </si>
  <si>
    <t>Debilidad en la recuperación de la cartera.</t>
  </si>
  <si>
    <t>Realizar la base de datos de usuarios morosos que se encuentran en Coactiva y actas de reuniones de conciliación trimestrales con Jurisdicción coactva</t>
  </si>
  <si>
    <t>Actas de reuniones.                   Base de datos.</t>
  </si>
  <si>
    <t>FILA_149</t>
  </si>
  <si>
    <t>Sin que la Entidad muestre gestión de cobro efectivas para su recuperación.</t>
  </si>
  <si>
    <t>Diseño del procedimiento para envio de las deudas en jurisdición coactiva, Diseño de la base de datos del cobro persuasivo con su respectivo control de fechas de vencimiento de las obligaciones</t>
  </si>
  <si>
    <t>Archivos de excell y procedimiento de remision</t>
  </si>
  <si>
    <t>FILA_150</t>
  </si>
  <si>
    <t>Sin que se hayan adelantado gestiones juridicas tendientes a su recuperación.</t>
  </si>
  <si>
    <t>FILA_151</t>
  </si>
  <si>
    <t>FILA_152</t>
  </si>
  <si>
    <t>El monto de los recursos invertidos no están cumpliendo con su vocación pública</t>
  </si>
  <si>
    <t>La Dirección de Informática realizará una evaluación técnica y funcional del estado actual del Modulo de Costos ABC en Edwards, con el fin de actualizarlo para que entre nuevamente en producción</t>
  </si>
  <si>
    <t>Evaluación técnica y funcional del estado actual del Modulo de Costos ABC en JDEdwards.</t>
  </si>
  <si>
    <t>Informe de evaluación técnica del módulo.</t>
  </si>
  <si>
    <t xml:space="preserve">La Dirección de Informática incluyó dentro del contrato de AMAZING las horas necesarias para la evaluación del modulo de Costos ABC.
EVIDENCIA: Respuesta de Amazing donde solicita 40 horas iniciales para iniciar la revisión.
</t>
  </si>
  <si>
    <t>FILA_153</t>
  </si>
  <si>
    <t>Revisión con la Dirección Financiera de la aplicabilidad del módulo de acuerdo con la normatividad vigente</t>
  </si>
  <si>
    <t>Suscripción de acta de reunión</t>
  </si>
  <si>
    <t xml:space="preserve">Dentro de la revisión realizada se establecio que los costos ABC cumplen con los requisitos internos de aplicabilidad, estructuración de la cadena de valor y la distribución de los costos indirectos, ésto unicamente para  JDE. El  SIIF no contempla el manejo de costos en sus módulos, a pesar  de que la CGN tiene parametrizada las cuentas de costos dentro del Plan G.Contaduria Publica.
</t>
  </si>
  <si>
    <t>FILA_154</t>
  </si>
  <si>
    <t>Ajuste técnico del módulo en caso de requerirse</t>
  </si>
  <si>
    <t>Actas de pruebas</t>
  </si>
  <si>
    <t>Se anexa el informe presentado por la firma Amazing, sobre el diagnostico del estado de arte del módulo a la vigencia 2013</t>
  </si>
  <si>
    <t>FILA_155</t>
  </si>
  <si>
    <t>Reparametrización del módulo en caso de requerirse por parte del usuario final</t>
  </si>
  <si>
    <t>Documento de Parametrización.</t>
  </si>
  <si>
    <t xml:space="preserve">Teniendo en cuenta que en SIIF no hay sistemas de costos y en nuestro sistema PAF tal como fue estructurado cumple con los requisitos internos de aplicabilidad no se reparametrizará </t>
  </si>
  <si>
    <t>FILA_156</t>
  </si>
  <si>
    <t>Recapacitación a usuario final de la Dirección Financiera para el manejo del módulo.</t>
  </si>
  <si>
    <t>Registro de asistencia a capacitación</t>
  </si>
  <si>
    <t>Se anexan actas y registros de capacitación</t>
  </si>
  <si>
    <t>FILA_157</t>
  </si>
  <si>
    <t>Cargue y uso del Sistema de Costos ABC</t>
  </si>
  <si>
    <t>Uso del módulo</t>
  </si>
  <si>
    <t>Presentación de informes trimestrales de funcionamiento del módulo de  costos ABC</t>
  </si>
  <si>
    <t>FILA_158</t>
  </si>
  <si>
    <t>FILA_159</t>
  </si>
  <si>
    <t>Debilidad en la planeación y poca celeridad en la implementación de su proceso de reestructuración.</t>
  </si>
  <si>
    <t>Implementar el  rediseño organizacional en la Entidad.</t>
  </si>
  <si>
    <t>Presentar la planta de personal ajustada a las necesidades de la Entidad.</t>
  </si>
  <si>
    <t>cumplimiento del Rediseño organizacional</t>
  </si>
  <si>
    <t>FILA_160</t>
  </si>
  <si>
    <t>Lo anterior debido a la inadecuada asignación del recurso humano que de esta manera somete las operaciones aéreas del País a aumentar su nivel de riesgo.</t>
  </si>
  <si>
    <t>Reforzar la planta de controladores de tránsito  aéreo en 35 nuevos  auxiliar grado 13.</t>
  </si>
  <si>
    <t>Resoluciones de nombramiento de los 35 controladores Auxiliar grado 13</t>
  </si>
  <si>
    <t>Muestra de Resoluciones de Nombramiento y de actas de posesión</t>
  </si>
  <si>
    <t>Teniendo como resultado  la expedición del Decreto 1378 /12, relativo a la creación de 35 cargos para el en la Entidad. Es asi que conforme a la Circular 009 /11, de la  la CNSC,se efectuaron 213 movimientos por encargo  y nombramiento de 11 nuevos funcionarios, tendiente a aliviar la sobrecarga laboral de los controladores y responder a la demanda de las operaciones aereas en el Pais.</t>
  </si>
  <si>
    <t>FILA_161</t>
  </si>
  <si>
    <t xml:space="preserve">Lo anterior denota debilidades de supervisión  sobre la ejecución del citado contrato; </t>
  </si>
  <si>
    <t>Hacer seguimiento a las fechas de cumplimiento de la obligación de actualización de inventarios según lo previsto en los actuales contratos de concesión</t>
  </si>
  <si>
    <t>Implementar matriz de seguimiento a la actualización de inventarios</t>
  </si>
  <si>
    <t>Matriz de seguimiento                                     contratos de Concesión</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</si>
  <si>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</si>
  <si>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PLAN DE MEJORAMIENTO VIGENCIA 2012 CS ATLÁNTICO</t>
  </si>
  <si>
    <t>FILA_162</t>
  </si>
  <si>
    <t>S.D</t>
  </si>
  <si>
    <t xml:space="preserve">Sin formular acción de mejora, de conformidad con los Decretos 4164 y 4165 de 2011 los contratos de concesión fueron subrogados a la ANI en Diciembre de 2013, ANI es el concedente subrogado, gestor y  supervisor de los contratos de concesión. </t>
  </si>
  <si>
    <t>FILA_163</t>
  </si>
  <si>
    <t>Frente a esta situación ya señalada por la CGR en auditorias anteriores, no se evidencia que se hayan explorado nuevos mecanismos de imposición de las multas y poder así dar cumplimiento a lo establecido en los artículos citados.</t>
  </si>
  <si>
    <t>PLAN DE MEJORAMIENTO VIGENCIA 2011 CS EL DORADO</t>
  </si>
  <si>
    <t>FILA_164</t>
  </si>
  <si>
    <t>porque la entidad no tenía disponibilidad presupuestal para efectuar el pago correspondiente en los términos y disposiciones establecidas en el Laudo, debido a que no se encontraban los fondos suficientes disponibles para cancelar dicha obligación.</t>
  </si>
  <si>
    <t>FILA_165</t>
  </si>
  <si>
    <t xml:space="preserve">La obligación de su presentación, modificación y adopción es del concesionario, la cláusula 44.3 del contrato de concesión dice:
“Como responsable de la Seguridad Aeroportuaria del Área Concesionada, el Concesionario elaborara y presentara el Plan de Seguridad del Aeropuerto”.
</t>
  </si>
  <si>
    <t xml:space="preserve">Solicitar por parte de la Oficina de Comercialización  a OPAIN, en la próxima Enmienda al plan de seguridad del aeropuerto, contemple  estadísticas de crecimiento de  operaciones y pasajeros. </t>
  </si>
  <si>
    <t>Enviar Oficio al área encargada para que verifique el plan de seguridad.</t>
  </si>
  <si>
    <t>Oficio enviado y recibido</t>
  </si>
  <si>
    <t>Se anexa oficio 1070-247-3-2013009631 de fecha 07-mar-2013 enviado al interventor, requiriéndole lo pertinente al informe de la CGR.</t>
  </si>
  <si>
    <t>FILA_166</t>
  </si>
  <si>
    <t>Obligación que quedó establecida en el Otrosí No 7 del contrato de concesión entre Aerocivil y OPAIN.</t>
  </si>
  <si>
    <t>FILA_167</t>
  </si>
  <si>
    <t>FILA_168</t>
  </si>
  <si>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</si>
  <si>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FILA_169</t>
  </si>
  <si>
    <t>observando una débil defensa de los intereses del estado que podría generar un menoscabo de los recursos que percibiría Aerocivil por este concepto por el término de la concesión.</t>
  </si>
  <si>
    <t>FILA_170</t>
  </si>
  <si>
    <t>Falta de control y exigencia por parte de la Entidad y de la interventoría.</t>
  </si>
  <si>
    <t>En espera del fallo del Tribunal para su cierre.</t>
  </si>
  <si>
    <t>Fallo</t>
  </si>
  <si>
    <t>FILA_171</t>
  </si>
  <si>
    <t>Falta de gestión por parte de la Entidad y de exigencia para evitar tal situación</t>
  </si>
  <si>
    <t>FILA_172</t>
  </si>
  <si>
    <t>Demoras en en la ejecución de detalles constructivos de parte del concesionario, dada la situación de que no se puede apremiar al concesionario por el incumplimiento en el plazo de un componente de Hito sino por el hito completo</t>
  </si>
  <si>
    <t>FILA_173</t>
  </si>
  <si>
    <t>Debilidades en el proceso precontractual y falta de control y seguimiento al mismo.</t>
  </si>
  <si>
    <t>Incluir en el Plan de Contingencia, Recuperación y Pruebas, que el cable de fibra óptica, se anexará a las Torres Móviles, debido a que este se requiere para la operación de los equipos de las Torres Móviles, cuando se instalen en cualquier aeropuerto del País.</t>
  </si>
  <si>
    <t>Elaborar el Plan de Contingencia, Recuperación y Pruebas.</t>
  </si>
  <si>
    <t>Plan de Contingencia elaborado y publicado.</t>
  </si>
  <si>
    <t>FILA_174</t>
  </si>
  <si>
    <t>La anterior situación se da  porque no se realizó oportunamente[1] un estudio del impacto que se tendría  sobre el contrato de concesión, cuando se tomó la decisión de asumir directamente las obras de diseño y construcción de la Nueva Torre de Control.</t>
  </si>
  <si>
    <t>1.  Incluir  en los nuevos  proyectos la identificacion de los predios en los casos requeridos 
2.Modificar el contrato de  concesion para la cesion de un area determinada.</t>
  </si>
  <si>
    <t xml:space="preserve">Elaborar Otro Sí.
Actualizar Circular Técnica Reglamentaria
</t>
  </si>
  <si>
    <t>Otrosi Firmado(1)
Circular Actualizada(1)</t>
  </si>
  <si>
    <t>Con la elaboracion del otrosi No 8 se pudo ejecutar al 100% la obra  y el dia 30 de Marzo de 2016 se recibio a satisfacccion  por parte de la supervisoria y la interventoria.
Actualmente la torre de control y CGAC se encuentran en funcionamiento desde el 29 de Febrero de 2016.
Se anexa Otro Sí y Circular.</t>
  </si>
  <si>
    <t>SECRETARIA DE SISTEMAS OPERACIONALES</t>
  </si>
  <si>
    <t>FILA_175</t>
  </si>
  <si>
    <t>FILA_176</t>
  </si>
  <si>
    <t>FILA_177</t>
  </si>
  <si>
    <t>FILA_178</t>
  </si>
  <si>
    <t>FISCAL</t>
  </si>
  <si>
    <t xml:space="preserve">En el modificatorio 3 al contrato de arriendo No. BO –AR-0011-04,  suscrito  el 07 noviembre  de  2012,  en la cláusula primera se modifica el valor del contrato[1] y forma de pago, sin embargo la imputación contable y el recaudo siguen realizándose por fuera del fideicomiso, único centro de imputación contable de la concesión. </t>
  </si>
  <si>
    <t>Presentar demanda arbitral  de conformidad con el procedimiento de multa establecido en el contrato, a fin que se defina la causación de la multa.</t>
  </si>
  <si>
    <t xml:space="preserve">Elaborar y Presentar la  demanda </t>
  </si>
  <si>
    <t>demanda presentada</t>
  </si>
  <si>
    <t>Se presentó demanda de reconvención en mayo de 2013.dentro de la demanda arbitral instaurada por OPAIN en  relación con la explotación del puente aéreo.</t>
  </si>
  <si>
    <t>Falta de control y seguimiento por parte de la interventoría operativa y de gestión por parte de la Entidad</t>
  </si>
  <si>
    <t>FILA_182</t>
  </si>
  <si>
    <t>Este permiso lo dio la Secretaría de Ambiente, con la condición de que al horno no se le pueden verter residuos que contengan mercurio, razón por la que OPAIN no lo ha recibido.</t>
  </si>
  <si>
    <t>1. concepto técnico para dar de baja</t>
  </si>
  <si>
    <t>concepto técnico para dar de baja</t>
  </si>
  <si>
    <t>concepto tecnico</t>
  </si>
  <si>
    <t>FILA_183</t>
  </si>
  <si>
    <t>2. concepto técnico para dar de baja</t>
  </si>
  <si>
    <t>FILA_184</t>
  </si>
  <si>
    <t>PLAN DE MEJORAMIENTO VIGENCIA 2012</t>
  </si>
  <si>
    <t>FILA_185</t>
  </si>
  <si>
    <t>Esta situación se presenta fundamentalmente por deficiencias en las funciones de interventoría como de supervisión y en la planificación técnica del proyecto.</t>
  </si>
  <si>
    <t>FILA_189</t>
  </si>
  <si>
    <t>Lo anterior se debió fundamentalmente a falta de coordinación y comunicación del Nivel Central y el Nivel Regional de la Aerocivil.</t>
  </si>
  <si>
    <t xml:space="preserve"> PENAL</t>
  </si>
  <si>
    <t>No hay evidencia de informes de la interventoría como de la supervisión de la Aerocivil</t>
  </si>
  <si>
    <t>Realizar los actos de adición, modificación o prórroga o de los contratos cumpliendo a cabalidad los requisitos previos establecidos para tal fin.</t>
  </si>
  <si>
    <t>Verificación del cumplimiento de los requisitos establecidos en el manual de contratación para la Adición, modificación o prórroga de contratos. 
Circular instruyendo a ordenadores de gasto y áreas ejecutoras en el cumplimiento de requisitos para este fin.</t>
  </si>
  <si>
    <t>Formato de chequeo y cuadro de control de casos a someter al Comité de Adiciones, Modificaciones y Prórrogas.
Circular</t>
  </si>
  <si>
    <t>FILA_192</t>
  </si>
  <si>
    <r>
      <rPr>
        <b/>
        <sz val="12"/>
        <rFont val="Arial"/>
        <family val="2"/>
      </rPr>
      <t>1.</t>
    </r>
    <r>
      <rPr>
        <sz val="12"/>
        <rFont val="Arial"/>
        <family val="2"/>
      </rPr>
      <t xml:space="preserve">Optimizar los controles en la revision de los documentos del proyecto en ejecucion.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</si>
  <si>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Crear procedimiento  (lista de chequeo) de revisión de documentos del proyecto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</si>
  <si>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FILA_193</t>
  </si>
  <si>
    <t xml:space="preserve">El Grupo de Vigilancia Aeronáutica presenta evidencia de la publicación del NOTAM No, C2905 del 16.04.27 donde se da en operación nuevamente el Radar de Santana. Auditor: Jeannette Andrade H. Julio 19 de 2016. </t>
  </si>
  <si>
    <t>FILA_194</t>
  </si>
  <si>
    <t>FILA_195</t>
  </si>
  <si>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</si>
  <si>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</si>
  <si>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Actas parciales y final</t>
  </si>
  <si>
    <t>DIRECCIÓN DE INFORMÁTICA</t>
  </si>
  <si>
    <t>FILA_196</t>
  </si>
  <si>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</si>
  <si>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FILA_197</t>
  </si>
  <si>
    <t>Esta situación evidencia debilidades en la planeación del proyecto que ocasionan a su vez desgaste administrativo.</t>
  </si>
  <si>
    <t xml:space="preserve">Fortalecer la  planeación de los proyectos mediante la selección objetiva de los proponentes y elaboración de estudios de mercado soportados de confromidad con las normas de contratación aplicable . </t>
  </si>
  <si>
    <t>Estructurar proyectos para los aeropuertos adscritos a la Regional, donde se agrupen  varias necesidades para garantizar la prestación del servicio.</t>
  </si>
  <si>
    <t>Muestra trimestral de proyectos estructurados por la DRNT</t>
  </si>
  <si>
    <t>Se anexa muestra trimestral de los procesos N° 14000306OR, 14000407OR, 14000445OR, 14000446OR y 14000689OR con sus respectivos estudios previos como parte de la estructuración de los proyectos.</t>
  </si>
  <si>
    <t>FILA_198</t>
  </si>
  <si>
    <t>Deficiencias y debilidades en el cumplimiento de criterios, normas y   requisitos en sus diferentes fases del proceso, resaltando la fase de planeación donde se evidenciaron  fallas en diseños y estudios previos y falta de claridad y precisión en los términos   de los pliegos</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</si>
  <si>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</si>
  <si>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Actas de Reunión
Listado de participantes a reuniones de análisis de casos de usos</t>
  </si>
  <si>
    <t>FILA_199</t>
  </si>
  <si>
    <t xml:space="preserve"> 2. Armonizar  del RAC con las normas LAR, en el marco del  convenio SRVSOP (Sistema Regional de Vigilancia de la Seguridad Operacional) firmado por Colombia para las áreas de entrenamiento (RAC 141, 142 y 147) y de licencias (RAC 61, 63 y 65) </t>
  </si>
  <si>
    <t>Realizar análisis comparativos de las normas LAR - RAC, con el fin de identificar diferencias y realizar propuesta de modificación RAC,cuando aplique Identificación y notificación las diferencias aplicando metodología definida en el SRVSOP</t>
  </si>
  <si>
    <t>Circulares publicadas en pagina web y comunicaciones relacionadas con la armonización de las normas LAR</t>
  </si>
  <si>
    <t>FILA_200</t>
  </si>
  <si>
    <t>El análisis de cartera por edades muestra subtotales que no corresponden   al  valor  real  sobre  los  derechos  que  tiene  la  entidad  en  cada subcuenta por tener naturaleza contraria esta situación afecta la cifra mostrada en cuantía no determinada.</t>
  </si>
  <si>
    <r>
      <rPr>
        <b/>
        <sz val="12"/>
        <rFont val="Arial"/>
        <family val="2"/>
      </rPr>
      <t xml:space="preserve">1. 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</si>
  <si>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</si>
  <si>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 xml:space="preserve">Reporte
Comunicaciones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</si>
  <si>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</si>
  <si>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FILA_201</t>
  </si>
  <si>
    <t xml:space="preserve">2. Actividades a  Largo Plazo:
- Se implementará el procedimiento “APLICACIÓN NOTAS CREDITOS “, se establecerán los pasos a seguir para que la nota crédito sea cruzada
</t>
  </si>
  <si>
    <t>Implemenatar Procedimiento</t>
  </si>
  <si>
    <t>Procedimiento</t>
  </si>
  <si>
    <t>Se encuentra en elaboración el procedimiento. 30-11-15 Se elaboro procedimiento en sistema ISOLUCION.</t>
  </si>
  <si>
    <t>FILA_202</t>
  </si>
  <si>
    <t>Deficiencias  en el cálculo de la provisión,</t>
  </si>
  <si>
    <r>
      <rPr>
        <b/>
        <sz val="12"/>
        <rFont val="Arial"/>
        <family val="2"/>
      </rPr>
      <t xml:space="preserve">1.Usu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</si>
  <si>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</si>
  <si>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FILA_203</t>
  </si>
  <si>
    <t>FILA_204</t>
  </si>
  <si>
    <t xml:space="preserve">Afectado  por  los  registros  globales  acumulados </t>
  </si>
  <si>
    <t>FILA_205</t>
  </si>
  <si>
    <t>Pendiente del fallo del Tribunal de Arbitramento el Grupo administración de Inmuebles procedera a incorporar las obras y construcciones adelantadas por los Concesionarios.</t>
  </si>
  <si>
    <t>Incorporar las obras y construcciones adelantadas por los Concesionarios una vez se cuente con el fallo del Tribunal de Arbitramento</t>
  </si>
  <si>
    <t>Incorporación de las nuevas obras.</t>
  </si>
  <si>
    <t>FILA_206</t>
  </si>
  <si>
    <t>Por no haberse registrado el valor de las obras terminadas</t>
  </si>
  <si>
    <t>FILA_207</t>
  </si>
  <si>
    <t>FILA_208</t>
  </si>
  <si>
    <t>Se encuentra afectada en cuantía indeterminada por deficiencias en la custodia de los predios y trámites documentales en su oportunidad.</t>
  </si>
  <si>
    <t>El Grupo Administración de Inmuebles adelantará la gestion necesaria para el saneamiento de las situaciones irregulares, englobes y adquisicion de terrenos.</t>
  </si>
  <si>
    <t>Cumplir con los trámites documentales requeridos para tal fin.</t>
  </si>
  <si>
    <t>Resolucion de saneamiento</t>
  </si>
  <si>
    <t xml:space="preserve">El Grupo administración de Inmuebles ha adelantado la gestion necesaria para el saneamiento de las situaciones irregulares, englobes y adquisicion de terrenos.
Se ha cumplido con los trámites documentales requeridos para tal fin, se adjunta Resolucion de saneamiento de Paipa, Paz de Ariporo, Riohacha y Puerto Carreño.
</t>
  </si>
  <si>
    <t>FILA_209</t>
  </si>
  <si>
    <t>FILA_210</t>
  </si>
  <si>
    <t xml:space="preserve">Solicitar mediante circular a los Directores Regionales las necesidades de cerramiento y seguridad requeridas para evitar la invasión de los predios de la entidad. </t>
  </si>
  <si>
    <t>Elaboración de circular de solicitud a los  Directores Regionales, para definir y planear los creramientos a realizar en los aeropuertos que presenten inconsistencias.</t>
  </si>
  <si>
    <t xml:space="preserve">Circular (1).
Programación de cerramientos (2). </t>
  </si>
  <si>
    <t>FILA_211</t>
  </si>
  <si>
    <t>Debilidades en el Proceso de Contratación</t>
  </si>
  <si>
    <t>Debido a la derogatoria del Decreto 1510 de 2013 a través del Decreto 1082 del 26 de mayo de 2015, se procedera a ajustar el manual que se tenia para temperar a la nueva normativa.</t>
  </si>
  <si>
    <t>1. Se elaboraran formatos estandarizados por calidad para Informe general del proceso, estudios previos y proyecto de pliego de condiciones. 2. Se expedira el manual de contractación actualizado al Decreto 1082 de 2015.</t>
  </si>
  <si>
    <t>1. Publicacion en el sistema de calidad de los formatos. 2. Circular informativa para que las personas consultes sus formatos 3. Publicacion del Manual de contratacion en la Pagina web.</t>
  </si>
  <si>
    <t>PLAN DE MEJORAMIENTO VIGENCIA 2013 ATLÁNTICO</t>
  </si>
  <si>
    <t>FILA_212</t>
  </si>
  <si>
    <t>1. Debido a la derogatoria del Decreto 1510 de 2013 a través del Decreto 1082 del 26 de mayo de 2015, se procedera a ajustar el manual que se tenia para temperar a la nueva normativa.</t>
  </si>
  <si>
    <t>FILA_213</t>
  </si>
  <si>
    <t>2. Debido a la derogatoria del Decreto 1510 de 2013 a través del Decreto 1082 del 26 de mayo de 2015, se procedera a ajustar el manual que se tenia para temperar a la nueva normativa.</t>
  </si>
  <si>
    <t>FILA_214</t>
  </si>
  <si>
    <t>FILA_215</t>
  </si>
  <si>
    <t>FILA_216</t>
  </si>
  <si>
    <t>FILA_217</t>
  </si>
  <si>
    <t>3. Debido a la derogatoria del Decreto 1510 de 2013 a través del Decreto 1082 del 26 de mayo de 2015, se procedera a ajustar el manual que se tenia para temperar a la nueva normativa.</t>
  </si>
  <si>
    <t>FILA_218</t>
  </si>
  <si>
    <t>FILA_219</t>
  </si>
  <si>
    <t>FILA_220</t>
  </si>
  <si>
    <t>FILA_221</t>
  </si>
  <si>
    <t>FILA_222</t>
  </si>
  <si>
    <t>1.Debido a la derogatoria del Decreto 1510 de 2013 a través del Decreto 1082 del 26 de mayo de 2015, se procedera a ajustar el manual que se tenia para temperar a la nueva normativa.</t>
  </si>
  <si>
    <t>FILA_223</t>
  </si>
  <si>
    <t>FILA_224</t>
  </si>
  <si>
    <t>FILA_225</t>
  </si>
  <si>
    <t>FILA_226</t>
  </si>
  <si>
    <t>FILA_227</t>
  </si>
  <si>
    <t>FILA_228</t>
  </si>
  <si>
    <t>FILA_229</t>
  </si>
  <si>
    <t>FILA_230</t>
  </si>
  <si>
    <t>La anterior situación, por debilidades en las funciones de supervisión al momento del recibo del objeto contractual</t>
  </si>
  <si>
    <t>1. Implementar  mecanismo para realizar seguimiento continuo a  la supervisión de contratos.</t>
  </si>
  <si>
    <t>Registro electrónico a través de un formato, que permita el análisis  de la situación actual  de los  contratos del área  en ejecución. Se realizará seguimiento en los equipos de gerencia,</t>
  </si>
  <si>
    <t>Actas equipo de gerencia con matriz adjunta de registro que evidencie seguimiento.</t>
  </si>
  <si>
    <t xml:space="preserve">PLAN DE MEJORAMIENTO VIGENCIA 2013 </t>
  </si>
  <si>
    <t>FILA_231</t>
  </si>
  <si>
    <t>FILA_232</t>
  </si>
  <si>
    <t>1. Incluir en el procedimiento, como requisito para el pago de los contratos de obra, el acta en donde se muestra las cantidades facturadas, ejecutadas y recibidas por la interventoría/supervisoría.</t>
  </si>
  <si>
    <t>Entregar las respectivas preactas de cant. En cada cuenta presentada donde se evidencie la respectiva medicion de las obras previa visita tecnica</t>
  </si>
  <si>
    <t>Procedimiento de pagos ajustado</t>
  </si>
  <si>
    <t>El Procedimiento de pago se encuentra publicado en el Manual de Calidad del Proceso de gestión de Tesorería de la Dirección Financiera.</t>
  </si>
  <si>
    <t>FILA_233</t>
  </si>
  <si>
    <t>Incumplimiento a la Resolución 0589  de 2007 respecto de  la supervisión, realizando visitas técnicas continuas de supervisión de obra con el tiempo suficiente para realizar la supervisión y medición  de las diferentes actividades en ejecución.</t>
  </si>
  <si>
    <t>2. Oficiar al supervisor e interventoría para que entreguen un informe técnico y financiero que permita establecer las diferencias en cantidades de obra reportadas.</t>
  </si>
  <si>
    <t xml:space="preserve">Informe aclaratorio del supervisor e interventor    </t>
  </si>
  <si>
    <t>Informes presentados</t>
  </si>
  <si>
    <t>Con el oficio de fecha 4 de mayo de 2014, la DRM justificó ante la  CGR  las modificaciones hechas a los contratos debidamente soporta con registro fotográfico. (Se anexa informe)</t>
  </si>
  <si>
    <t>FILA_234</t>
  </si>
  <si>
    <t>3. Se remitirá a los procesos de Gestión de Investigaciones Disciplinarias y al de Contracción para la iniciación de las acciones a que haya lugar a los supervisores, interventores o contratistas.</t>
  </si>
  <si>
    <t>Remisión al proceso competente</t>
  </si>
  <si>
    <t>Oficio</t>
  </si>
  <si>
    <t>Se anexa correo electrónico del 06/07/2015, donde se le informa al supervisor del contrato la apertura preliminar DIS: 01-123-2014, por presuntas irregularidades durante la ejecución de los contratos número 13000577 - OC y 13000234-OH</t>
  </si>
  <si>
    <t>FILA_235</t>
  </si>
  <si>
    <t>Se solicitara a DDA y a la Regional Meta la culminación de la señalización de la plataforma del aeropuerto El Yopal.
Una vez terminada la señalización se aplicará el procedimiento para el parqueo de aeronaves.</t>
  </si>
  <si>
    <t xml:space="preserve">Remitir oficio solicitando a la DDA y a la Regional Meta la culminación de la señalización
</t>
  </si>
  <si>
    <t>Oficio respuesta por la DDA</t>
  </si>
  <si>
    <t>Por intermedio del Grupo de Inspección de Aeropuertos se determino la señalización de la plataforma del Aeropuerto de El Yopal de acuerdo con los aviones que operan en este, y en reunión realizada en las oficinas del aeropuerto se socializó el protocolo de operación en la plataforma</t>
  </si>
  <si>
    <t>FILA_236</t>
  </si>
  <si>
    <t>FILA_237</t>
  </si>
  <si>
    <t>Incumpliendo de la Resolución 00423 de 2009  en el Artículo 79. “Informes de Supervisión y/o Interventoría” , Manual de Contratación, y el numeral 6) del Parágrafo Segundo del Artículo Noveno de la Resolución  589 de 2007</t>
  </si>
  <si>
    <t>Remisión a investigaciones</t>
  </si>
  <si>
    <t>2. Se implementaran controles para  requerir tanto a los ordenadores del gasto como a los supervisores para el envío oportuno de toda la información relacionada con la ejecución de los contratos.</t>
  </si>
  <si>
    <t xml:space="preserve">Circular cumplimiento Ley de Archivo y verificación trimestral de las carpetas físicas y electrónica de los contratos. </t>
  </si>
  <si>
    <t>Circular, matriz actualizada de verificación de archivos físicos y electrónicos.</t>
  </si>
  <si>
    <t>Se anexa circular número 006 sobre el  cumplimiento deberes supervisaría de contratos</t>
  </si>
  <si>
    <t>FILA_242</t>
  </si>
  <si>
    <t>Por cuanto los informes mensuales de interventoría como el acta final de recibo de obras, no reposan en la carpeta del contrato, a pesar que se terminó el 30 de diciembre de 2013. Lo anterior, incumpliendo el Manual de Supervisión, Resolución No. 589 de 2007</t>
  </si>
  <si>
    <t>Debido a los cambios o inclusiones de ítems no previstos se corre el riesgo de cambiar las condiciones iniciales del contrato, por lo que eventualmente</t>
  </si>
  <si>
    <t>FILA_250</t>
  </si>
  <si>
    <t>FILA_251</t>
  </si>
  <si>
    <t>3. Remitir a los procesos de Gestión de Investigaciones Disciplinarias para la iniciación de las acciones a que haya lugar a los supervisores que incumplan con la normatividad.</t>
  </si>
  <si>
    <t>Se anexa correo electrónico del 06/07/2015, donde se le informa al supervisor del contrato la apertura preliminar DIS: 01-123-2014, por presuntas irregularidades durante la ejecución del contrato número 13000185 - OJ</t>
  </si>
  <si>
    <t>FILA_252</t>
  </si>
  <si>
    <t>FILA_253</t>
  </si>
  <si>
    <t>Esto debido a que se inició a trabajar en el diseño de la nueva metodología, pero no se avanzó en su definición final e implementación.</t>
  </si>
  <si>
    <t>Revisar la matriz existente que permita que cada supervisor la actualice mensualmente, de tal forma que permita hacer control individual de los proyectos en equipos de gerencia mensuales del proceso.</t>
  </si>
  <si>
    <t>Remitir a todos los supervisores en un oficio la matriz con el fin de que la actualicen y realicen seguimiento en os Equipos de Gerencia.</t>
  </si>
  <si>
    <t>Actas de Equipos de Gerencia</t>
  </si>
  <si>
    <t>Se anexan actas de equipo de gerencia de los seguimientos realizados en la Dirección de Telecomunicaciones y Dirección de Desarrollo Aeroportuario</t>
  </si>
  <si>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</si>
  <si>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</si>
  <si>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Elaboración y firma del Otro Si por parte de la ANI y Olaya Herrera.</t>
  </si>
  <si>
    <t>Otrosi Firmado</t>
  </si>
  <si>
    <t>Se anexa otrosí número 3 suscrito entre el concesionario y la ANI.</t>
  </si>
  <si>
    <t>FILA_259</t>
  </si>
  <si>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</si>
  <si>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 xml:space="preserve">La ANI mediante Reso. No.833 de junio 20 de 2014, declaró a la Sociedad concesionaria CASYP S.A, la Terminación Anticipada del contrato de concesión, decisión confirmada mediante la Resolución No. 1216 del 10 de septiembre de 2014. </t>
  </si>
  <si>
    <t>FILA_260</t>
  </si>
  <si>
    <t>Presentó un grado de avance en las actividades del 30% y un cumplimiento en las metas de cero; de acuerdo con la información suministrada por la Oficina de Planeación</t>
  </si>
  <si>
    <t>Seguimiento a la entrega de la obra civil</t>
  </si>
  <si>
    <t>FILA_261</t>
  </si>
  <si>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</si>
  <si>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Priorizar, por parte de la Dirección General, la actualización del PNA como una actividad de planeación estratégica de la Entidad, promoviendo la participación activa de las dependencias que correspondan</t>
  </si>
  <si>
    <t>Creación de Mesa(s) de Trabajo del PNA en el marco de la metodología CDM con participación pública y privada</t>
  </si>
  <si>
    <t>Circular técnica creando la nueva Mesa de Trabajo</t>
  </si>
  <si>
    <t xml:space="preserve">31/03/15: Se anexa correo de la creación de mesas de trabajo y soporte de las reuniones realizadas en la subdirección general. </t>
  </si>
  <si>
    <t>FILA_262</t>
  </si>
  <si>
    <t>De acuerdo con la información suministrada por la Oficina de Planeación; se desarrolló el proyecto de resolución para la constitución del Comité, actualmente se encuentra para revisión final de la Oficina Asesora Jurídica.</t>
  </si>
  <si>
    <t xml:space="preserve">Resolución en firme para su  posterior publicación,   divulgación  y aplicación. </t>
  </si>
  <si>
    <t xml:space="preserve">Gestionar  con las áreas involucradas la  oficialización de la Resolución. </t>
  </si>
  <si>
    <t>Resolución revisada, firmada, publicada y divulgada.</t>
  </si>
  <si>
    <t>Se anexa resolución 04668 de 02/09/14</t>
  </si>
  <si>
    <t>FILA_263</t>
  </si>
  <si>
    <t>FILA_264</t>
  </si>
  <si>
    <t>Bajo cumplimiento en las actividades y metas planteadas para siete de las ocho acciones claves, establecidas para el logro en la estrategia de Mejorar la Eficiencia y Seguridad Gestión del Espacio Aéreo</t>
  </si>
  <si>
    <t>informes bimensuales</t>
  </si>
  <si>
    <t>DIRECCIÓN DE SERVICIOS A LA NAVEGACIÓN AÉREA</t>
  </si>
  <si>
    <t>2. Establecer cronograma de seguimiento y control sobre las actividades programadas por la DSNA, con el propósito de dar cumplimiento al 100% de las mismas.</t>
  </si>
  <si>
    <t>mediante circular se implementara cronogramas de seguimiento de los proyectos que adelanten la DSNA y sus grupos.</t>
  </si>
  <si>
    <t xml:space="preserve">Se anexan circulares:  AIC 14 .  2014 Y C26 - A23 - 2014 </t>
  </si>
  <si>
    <t>FILA_267</t>
  </si>
  <si>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</si>
  <si>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</si>
  <si>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 xml:space="preserve">1. Manual SMS (AGA)
2. Manual SMS (ATM)
3. Indicadores de gestión SMS
4. Reuniones de comité(s) GESO
5. Reuniones de comité SMS
</t>
  </si>
  <si>
    <t>FILA_268</t>
  </si>
  <si>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</si>
  <si>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Realizar Acta de Visita a Guaymaral, Informe de Diagnostico sobre resultados de  la Evaluación y Plan de Manejo a los factores de riesgo identificados.</t>
  </si>
  <si>
    <t>Acta de visita, informe diagnostico</t>
  </si>
  <si>
    <t>Se anexan acta e informe de visita al aeropuerto de Guaymaral</t>
  </si>
  <si>
    <t>FILA_269</t>
  </si>
  <si>
    <t xml:space="preserve">Por dificultades técnicas del Proyecto, se decidió posponer la contratación para el año 2014, una vez se cuente con todos los elementos técnicos requeridos. </t>
  </si>
  <si>
    <t xml:space="preserve">Iniciar el proceso de contratacion del Centro situacional de  Gestión de Crisis, una vez se cuente con estudios técnicos actualizados y confirmación de la finalización de la obra Torre de control y Centro de control </t>
  </si>
  <si>
    <t>Actualizar  los estudios técnicos por parte del consultor. 
 Confirmar  terminación obra  torre de control y centro de control por parte de  la Dirección de Desarrollo Aeroportuario</t>
  </si>
  <si>
    <t>Estudios técnicos y estudios de mercado del consultor actualizados 
Oficio de la Dirección de Desarrollo aeroportuario sobre finalización de la obra</t>
  </si>
  <si>
    <t>Acta de Inicio 14000172-OK-2014 del 29 /12/14, se legalizo la contratación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</si>
  <si>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FILA_270</t>
  </si>
  <si>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</si>
  <si>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 xml:space="preserve">Realizar reuniones del Comité con las diferentes áreas de la entidad para actualizar y complementar el documento  Plan de Acción existente para ser entregado a la OACI dentro del Plazo establecido  Julio de 2015 </t>
  </si>
  <si>
    <t>Concertar con las diferentes áreas de la entidad (Comité) las medidas de mitigación que deben incluirse en el Plan de acción y la metodología para su implementación.</t>
  </si>
  <si>
    <t>Actas de Reuniones adjuntando el Plan de Acción Actualizado.</t>
  </si>
  <si>
    <t>FILA_271</t>
  </si>
  <si>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</si>
  <si>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 xml:space="preserve">Oficializar proyecto de las políticas RPAS (Antes UAS) firmado por la Dirección General y la Subdirección General y socialización en la pag web de la entidad.
</t>
  </si>
  <si>
    <t>Socializar el proyecto de las políticas RPAS en la página web de la Entidad</t>
  </si>
  <si>
    <t xml:space="preserve">
Oficio proyecto RPAS
</t>
  </si>
  <si>
    <t>Se anexa oficio No. 5102109,14-2014010749 del 5/05/14 firmado por el director General socializando el proyecto.</t>
  </si>
  <si>
    <t>FILA_272</t>
  </si>
  <si>
    <t>Esto debido la dirección de Talento humano revisará para el año 2014 la posibilidad de trabajar este tema, esto genera riesgos en el cumplimiento de la Estrategia de Bienestar e Incentivos y cumplimiento de la política de Gestión del Talento Humano.</t>
  </si>
  <si>
    <t>1. Estructurar  el Programa Institucional de Principios y Valores, partiendo de un Diagnostico de la situación real de la Entidad con base en los principios y valores establecidos en nuestro Código de Ética.</t>
  </si>
  <si>
    <t>Articular, coordinar y hacer seguimiento a los diferentes procesos involucrados dentro del Programa Institucional de Principios y Valores</t>
  </si>
  <si>
    <t>Generar Cronograma con tiempos, responsables y actividades para cumplir con la implementación del Programa Institucional de Principios y Valores</t>
  </si>
  <si>
    <t>Se anexa cronograma con los responsables y tiempo de ejecución de las actividades para el programa.</t>
  </si>
  <si>
    <t>FILA_273</t>
  </si>
  <si>
    <t>2. Estructurar el Programa Institucional de Principios y Valores, partiendo de un Diagnostico de la situación real de la Entidad con base en los principios y valores establecidos en nuestro Código de Ética.</t>
  </si>
  <si>
    <t>Realizar Diagnóstico de la Situación real de la Entidad en tema de Valores y Principios Establecidos</t>
  </si>
  <si>
    <t xml:space="preserve">Diagnostico </t>
  </si>
  <si>
    <t>Se tiene programado el diagnóstico para el mes de marzo del 2015.
Se estableció un cronograma para realización del diagnóstico para evaluar el estado actual de la entidad referente a los principios y valores institucionales.</t>
  </si>
  <si>
    <t>FILA_274</t>
  </si>
  <si>
    <t>3. Estructurar  el Programa Institucional de Principios y Valores, partiendo de un Diagnostico de la situación real de la Entidad con base en los principios y valores establecidos en nuestro Código de Ética.</t>
  </si>
  <si>
    <t>Plan de Tratamiento a las debilidades detectadas en el diagnostico</t>
  </si>
  <si>
    <t>Plan de Tratamiento implementado</t>
  </si>
  <si>
    <t>Se anexan informes de seguimiento y cumplimiento</t>
  </si>
  <si>
    <t>FILA_275</t>
  </si>
  <si>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</si>
  <si>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Establecer y programar actividades pendientes para poner en funcionamiento el sistema SIGA, gestionando las acciones a que haya lugar para dar cumplimiento al objeto del contrato</t>
  </si>
  <si>
    <t>Elaborar cronograma, estableciendo tiempos y responsables.</t>
  </si>
  <si>
    <t xml:space="preserve">Cronograma  </t>
  </si>
  <si>
    <t>FILA_276</t>
  </si>
  <si>
    <t>Por dificultades técnicas del proyecto se decidió posponer la contratación del proyecto para 2014 una vez se cuenten con todos los elementos técnicos requeridos.</t>
  </si>
  <si>
    <t>Actualizar  los estudios técnicos por parte del consultor. 
Confirmar  terminación obra  torre de control y centro de control por parte de  la Dirección de Desarrollo Aeroportuario</t>
  </si>
  <si>
    <t>FILA_277</t>
  </si>
  <si>
    <t>FILA_278</t>
  </si>
  <si>
    <t>bajo cumplimiento en la ejecución de la acción clave Actualización de inventarios de los aeropuertos objeto de construcción, ampliación y mantenimientos de la infraestructura aeroportuaria</t>
  </si>
  <si>
    <t>1. Al efectuar la planeación de los inventarios a actualizar de los aeropuertos, contemplar los aspectos tales como: recursos financieros, de personal y de procedimiento.</t>
  </si>
  <si>
    <t>Durante el año 2014 culminar con los aeropuertos que quedaron pendientes de la vigencia 2013 (de la meta ajustada16 aeropuertos) - pendiente 2 aeropuertos FLANDES-GUAPI</t>
  </si>
  <si>
    <t>Plan.</t>
  </si>
  <si>
    <t>Bajo cumplimiento en la ejecución de la acción clave Actualización de inventarios de los aeropuertos objeto de construcción, ampliación y mantenimientos de la infraestructura aeroportuaria</t>
  </si>
  <si>
    <t>2. Al efectuar la planeación de los inventarios a actualizar de los aeropuertos, contemplar los aspectos tales como: recursos financieros, de personal y de procedimiento.</t>
  </si>
  <si>
    <t>Para la vigencia 2014 el numero de aeropuertos que serán objeto de actualización de inventario será de 10</t>
  </si>
  <si>
    <t>FILA_280</t>
  </si>
  <si>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</si>
  <si>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Suscribir Otrosí para eliminar el considerando del otrosí No.1 que permita el pago de la obligación por Aerocivil para dar cumplimiento a la decisión del laudo arbitral</t>
  </si>
  <si>
    <t>Modificación al Contrato de Concesión.</t>
  </si>
  <si>
    <t>Mediante el Otrosí No. 1 se procedió a que la Aerocivil cancelara el valor adeuda a AEROCALI por los filtros de seguridad, no hubo necesidad de modificar el contrato de concesión por ser obligación del laudo proferido.</t>
  </si>
  <si>
    <t>FILA_281</t>
  </si>
  <si>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</si>
  <si>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</si>
  <si>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1. Informes de supervisión a la ejecución de Obras
2. Modificación al Contrato de Concesión.</t>
  </si>
  <si>
    <t>Se anexa Otrosí No, 1 donde se reprogramó la construcción del terminal internacional del aeropuerto Alfonso Bonilla Aragón de la Ciudad de Cali y se anexa Informe de Interventoría de la ejecución de las Obras.</t>
  </si>
  <si>
    <t>FILA_282</t>
  </si>
  <si>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</si>
  <si>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FILA_283</t>
  </si>
  <si>
    <t xml:space="preserve">Deterioro de la calle de rodaje, que se mantiene, según lo verificado en recorrido efectuado por la CGR a dicha infraestructura.  </t>
  </si>
  <si>
    <t>Supervisar el Plan de Mantenimiento y Mejoras presentado por el Concesionario para el año 2014 en el cual se prevé actividades de mantenimiento de pista y calles de rodaje.</t>
  </si>
  <si>
    <t>Revisión actividades de mantenimiento planteadas por el Concesionario para el 2014</t>
  </si>
  <si>
    <t>Registro del mantenimiento realizado.</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</si>
  <si>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</si>
  <si>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FILA_284</t>
  </si>
  <si>
    <t xml:space="preserve">En el l Otrosí Nº 1  al contrato de Concesión Nº 058-CON, en el que se pactó la ejecución de obras adicionales, no contempladas ni previstas en el contrato de concesión, ni en sus anexos. </t>
  </si>
  <si>
    <t>Se anexa Contrato de Concesión 058-CON-2000, ver capitulo XXV OBRAS ADICIONALES E IMPREVISTAS NUMERAL 25.1</t>
  </si>
  <si>
    <t>FILA_285</t>
  </si>
  <si>
    <t>Desde el 2006 no se cuenta con la firma asesora, mecanismo de control, evaluación y vigilancia del contrato</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</si>
  <si>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</si>
  <si>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Con la suscripción del Otrosí, iniciar nuevamente el proceso de Contratación de la firma Asesora.</t>
  </si>
  <si>
    <t>Modificación al Contrato de Concesión.
Contratación de la firma Asesora</t>
  </si>
  <si>
    <t>Se anexa Otrosí No.3 de junio de 2015, suscrito entre la ANI y Aerocali, donde se modifica la selección para contratación de la Firma Asesora</t>
  </si>
  <si>
    <t>FILA_286</t>
  </si>
  <si>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</si>
  <si>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Realizar seguimiento puntual a los cronogramas de las inversiones y apremiará los incumplimientos y retardos aplicando los mecanismos contractuales</t>
  </si>
  <si>
    <t>1. Seguimiento puntual a los cronogramas de las inversiones
2. Apremiar los incumplimientos y retardos aplicando los mecanismos contractuales</t>
  </si>
  <si>
    <t>1. Cronograma
2. Proceso de imposición de multas</t>
  </si>
  <si>
    <t>FILA_287</t>
  </si>
  <si>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</si>
  <si>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Requerir a la Firma Auditora que periodicamente verifique y certifique los indicadores de la cláususa 23.5 del contrato</t>
  </si>
  <si>
    <t>Seguimiento y Control  los indicadores de la cláususa 23.5 del contrato</t>
  </si>
  <si>
    <t>Oficios
Informe de seguimiento de indicadores.</t>
  </si>
  <si>
    <t>Se anexa informe de la auditoría financiera del contrato de concesión del segundo semestre de 2014 y primer semestre de 2015.</t>
  </si>
  <si>
    <t>FILA_288</t>
  </si>
  <si>
    <t>FILA_289</t>
  </si>
  <si>
    <t>No ha cumplido a cabalidad con lo estipulado en la Cláusula 49 y numeral 40) de la Cláusula 39 del contrato de concesión No. 0186-96 y Otrosí No. 4, frente a la actualización de las garantías del contrato.</t>
  </si>
  <si>
    <t>Repta ANI: En carta 2014-409-013831-1 se indico la posibilidad de la Agencia para resolver del hallazgo. Acción cumplida En carta 2014-409-002352-1 de 10 de febrero de 2014 se remitio  aprobación de polizas remitidas por el Concesionario el 17 de enero de 2014.</t>
  </si>
  <si>
    <t>FILA_292</t>
  </si>
  <si>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</si>
  <si>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Otrosí al contrato de concesión que defina Plan de Inversión a cargo del privado y pago de contraprestación variablea a Aerocivil atado a ingresos brutos del concesionario</t>
  </si>
  <si>
    <t>Otrosí al contrato de concesión</t>
  </si>
  <si>
    <t>Se anexa Otrosí No. 4 que define Obras y Mantenimiento por COP 103.000 millones y contraprestación variable de 22,135% de los ingresos brutos.</t>
  </si>
  <si>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</si>
  <si>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 xml:space="preserve">Respta ANI: En carta 2014-409-013831-1 se indico la posibilidad de la Agencia para resolver del hallazgo. Acción cumplida. Actualmente se realizan visitas de apoyo a la supervisión por parte de los profesionales de la ANI </t>
  </si>
  <si>
    <t>FILA_294</t>
  </si>
  <si>
    <t>Lo anterior, incumpliendo las obligaciones contractuales desatendiendo el Artículo 3 de la Ley 80 de 1993 y el numeral  28 del Artículo 34 de la Ley 734 de 2002.</t>
  </si>
  <si>
    <t>1. Ejercer seguimiento riguroso a la ejecución de las obligaciones contractuales.
2. Imponer los apremios correspondientes.</t>
  </si>
  <si>
    <t>1. Supervisar el cumplimiento de las obligaciones a cargo del concesionario y de no cumplirse en los términos previstos recurrir a las medidas de apremio del contrato.</t>
  </si>
  <si>
    <t>1. Informe de supervisión a las obligaciones contractuales</t>
  </si>
  <si>
    <t>Se anexan los informes de visita de supervisión a las obligaciones contractual y el de subrogación del contrato de concesión a la Agencia Nacional de Infrestrautctura - ANI</t>
  </si>
  <si>
    <t>FILA_295</t>
  </si>
  <si>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</si>
  <si>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Establecer actividades de mejora en el plan de mantenimiento del aeropuerto que permitan eliminar las no conformidades del plan ambiental</t>
  </si>
  <si>
    <t>Oficio por parte de ANI a SACSA para que incluya en el Plan de Mantenimiento de las novedades evidenciadas en este hallazgo
Ajuste del plan de mantenimiento del aeropuerto por parte de SACSA</t>
  </si>
  <si>
    <t>Se anexa oficio de la ANI a el concesionario SACSA solicitando se incluya dentro del Plan de Mantenimiento del aeropuerto las novedades relacionada con el presente hallazgo</t>
  </si>
  <si>
    <t>FILA_296</t>
  </si>
  <si>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</si>
  <si>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Las futuras estructuraciones de concesiones se debe establecer previo a la entrega de la concesión:
- Plan Maestro aprobado por Aerocivil.
- cronograma de obras.
- Plan de inversion sujeto a hitos y fechas especificas.</t>
  </si>
  <si>
    <t>1. Plan Maestro aprobado por Aerocivil
2. cronograma de obras.
3. Plan de inversion sujeto a hitos y fechas especificas.</t>
  </si>
  <si>
    <t>Mediante Otrosí No. 004 se definieron obras de expansión con tiempos de ejecución en cronograma, así como la actualización del Plan Maestro Aeroportuario. Se anexan.</t>
  </si>
  <si>
    <t>FILA_297</t>
  </si>
  <si>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</si>
  <si>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</si>
  <si>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 xml:space="preserve"> ampliacion del ancho del caño Juan Angola, aprobacion del proyecto </t>
  </si>
  <si>
    <t xml:space="preserve">Proyecto de ampliacion y documento de aprobacion </t>
  </si>
  <si>
    <t>De acuerdo con la Ley 4164 y 4165 de 2011, se da traslado de este hallazgo a la ANI mediante oficio 1070-2014030941 de 07/07/14</t>
  </si>
  <si>
    <t>FILA_298</t>
  </si>
  <si>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</si>
  <si>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1. Plan Maestro
2. Cronograma de obras.
3. Plan de inversion</t>
  </si>
  <si>
    <t xml:space="preserve">Se anexan soportes del Otrosí No.004 de 2010 en el que se ajusta la condiciones del contrato, aprobación del Plan maestro año 2005 con cronograma y Plan de inversión de obras por $103.000 millones.  </t>
  </si>
  <si>
    <t>FILA_299</t>
  </si>
  <si>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</si>
  <si>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 xml:space="preserve">Resp ANI: En carta 2014-409-013831-1 se indico la posibilidad de la Agencia para resolver del hallazgo. Acción cumplida. Actualmente se realiza la medición del desempeño, por parte de la Interventoría (Unión temporal concesión aeropuerto Cartagena, como se puede evidenciar en el informe del mes de octubre de 2014)
</t>
  </si>
  <si>
    <t>FILA_300</t>
  </si>
  <si>
    <t>FILA_301</t>
  </si>
  <si>
    <t>Debilidades en la supervisión del contrato</t>
  </si>
  <si>
    <t>Aplicar las pólizas que amparaban el contrato número 13000065OJ</t>
  </si>
  <si>
    <t>Mediante resolución declarar el incumplimiento</t>
  </si>
  <si>
    <t>Resolución y Pago</t>
  </si>
  <si>
    <t>Restructurar la gestión de supervisión de contratos   de los contratos suscritos por la Unidad.</t>
  </si>
  <si>
    <t>Documentar el proceso Gestión de Vigilancia y Control (Supervisión)  de los contratos suscritos por la Unidad.</t>
  </si>
  <si>
    <t>Proceso restructurado y oficializado</t>
  </si>
  <si>
    <t>Se anexa oficio radicado aerocivil 2014078242 del 20/10/2014 y consignaciones.</t>
  </si>
  <si>
    <t>FILA_303</t>
  </si>
  <si>
    <t>FILA_304</t>
  </si>
  <si>
    <t>Gestión inefectiva por parte de la Entidad en el recaudo de sus derechos..</t>
  </si>
  <si>
    <t>4. Fortalecer los mecanísmos de cobro de sanciones, que permitan mejorar la gestión de recuperación de ingresos por este concepto.</t>
  </si>
  <si>
    <t>Reglamentar el cobro de intereses moratorios por no pago de sanciones</t>
  </si>
  <si>
    <t>Expedir modelo de Resolución Sancionatoria que incluya el cobro de intereses moratorios en el evento en que se incurra en mora.</t>
  </si>
  <si>
    <t>Se anexa Circular de fecha 7 junio de 2016 del Director Financiero recordando la necesidad de cobrar intereses de mora a los clientes que no cancelen oportunamente sus obligaciones y sanciones impuestas por la Entidad.</t>
  </si>
  <si>
    <t>FILA_313</t>
  </si>
  <si>
    <t>Recursos que no se requerían puesto que el ingreso mínimo se dio de manera natural en el negocio; estos recursos no se utilizaron en lo previsto, sino que fueron invertidos en TES a través de la Fiducia,</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</si>
  <si>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</si>
  <si>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 xml:space="preserve"> Informes de supervisión del contrato de encargo fiduciario No. 0151-EF/98 a través de la Dirección Financiera, quienes son los supervisores del contrato.
Solicitud copia de informes del supervisor del contrato.</t>
  </si>
  <si>
    <t>Informe y oficios de solicitud.</t>
  </si>
  <si>
    <t xml:space="preserve">Se tomo la decisión de ingresar al Encargo Fiduciario los recursos aprobados como vigencias futuras por recomendación de la Oficina Asesora de Planeación de la Aerocivil, en la medida que el proyecto tiene ficha BPN de seguimiento en Planeación nacional y era necesario mostrar apropiaciones presupuestales (ver seguimiento SPI Planeación Nacional). </t>
  </si>
  <si>
    <t>FILA_315</t>
  </si>
  <si>
    <t>Fallas del servicio que ocasionaron el siniestro del vuelo 501.</t>
  </si>
  <si>
    <t>Reunión Comité de Conciliación</t>
  </si>
  <si>
    <t>Acta</t>
  </si>
  <si>
    <t>Por falla en el servicio que llevó a la muerte del funcionario, hecho que es atribuible a las entidades demandadas.</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</si>
  <si>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</si>
  <si>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En la contratación de la prestación de servicios de vigilancia se incluyen guardas armados en las estaciones aeronáuticas, como se ve en el Anexo Técnico #2: Especificaciones Técnicas , donde se detalla el numero de guardas, si maneja armas y las horas de servicio y turnos en cada estación y puesto de vigilancia de la infraestructura aeronáutica colombiana.</t>
  </si>
  <si>
    <t>FILA_317</t>
  </si>
  <si>
    <t>Se observa en el proceso que la defensa de la Entidad, en primer lugar no contestó la demanda y posteriormente en su defensa argumentó que la acción había caducado.</t>
  </si>
  <si>
    <t>FILA_318</t>
  </si>
  <si>
    <t>Fallas del servicio que ocasionaron el siniestro del vuelo 501,</t>
  </si>
  <si>
    <t>FILA_319</t>
  </si>
  <si>
    <t>Fallas del servicio que ocasionaron el siniestro del avión HK-1776.</t>
  </si>
  <si>
    <t>FILA_320</t>
  </si>
  <si>
    <t>Debilidades en los estudios y diseños para la construcción de la torre de control del aeropuerto el Dorado.</t>
  </si>
  <si>
    <t xml:space="preserve">1. Adelantar las acciones disciplinarias a los supevisores asignados por la entidad. </t>
  </si>
  <si>
    <t>La DDA remitirá la información al Grupo de Investigaciones Disciplinarias para adelantar la Indagación Preliminar</t>
  </si>
  <si>
    <t>Auto de decisión resultante de la Indagación preliminar por parte del Grupo de Disciplinarios</t>
  </si>
  <si>
    <t>PLAN DE MEJORAMIENTO VIGENCIA 2013 TORRE DE CONTROL EL DORADO</t>
  </si>
  <si>
    <t>FILA_321</t>
  </si>
  <si>
    <t>2. Adelantar una  actuación administrativa que garantice el debido proceso y culmine, si es del caso, con un acto administrativo que ordene la posible afectacion de garantía.</t>
  </si>
  <si>
    <t>La DDA efectuará seguimiento a las actuaciones realizadas por la DA referentes a hacer o no efectiva la póliza de garantía.</t>
  </si>
  <si>
    <t>Resolución mediante la cual se determina hacer o no efectiva la poliza de garantia.</t>
  </si>
  <si>
    <t>FILA_322</t>
  </si>
  <si>
    <t>FILA_323</t>
  </si>
  <si>
    <t>FILA_324</t>
  </si>
  <si>
    <t>1.Adelantar una  actuación administrativa que garantice el debido proceso y culmine, si es del caso, con un acto administrativo que ordene la posible afectacion de garantía.</t>
  </si>
  <si>
    <t>FILA_325</t>
  </si>
  <si>
    <t>FILA_326</t>
  </si>
  <si>
    <t xml:space="preserve">La DDA remitirá la información al Grupo de Investigaciones Disciplinarias para adelantar la Indagación Preliminar 
</t>
  </si>
  <si>
    <t>FILA_327</t>
  </si>
  <si>
    <t>FILA_329</t>
  </si>
  <si>
    <t>FILA_331</t>
  </si>
  <si>
    <t>Debilidades en la planeación del Proyecto de Construcción de la torre de control y CGAC del aeropuerto el Dorado.</t>
  </si>
  <si>
    <t>FILA_332</t>
  </si>
  <si>
    <t>FILA_333</t>
  </si>
  <si>
    <t>Inadecuada Planeacion del Proyecto por la no disponibilidad de los Predios</t>
  </si>
  <si>
    <t xml:space="preserve">Incluir en la Estructuracion del Proyecto de obra el concepto de viabilidad de los Predios de uso </t>
  </si>
  <si>
    <t>Establecer como requisito el concepto previo del uso del predio</t>
  </si>
  <si>
    <t>Seguimiento trimestral a carpetas  de Proyectos de Obra</t>
  </si>
  <si>
    <t>FILA_334</t>
  </si>
  <si>
    <t>Debilidades en la planeación de los estudios y diseños para la construcción de la torre de control del aeropuerto el Dorado.</t>
  </si>
  <si>
    <t>FILA_335</t>
  </si>
  <si>
    <t>Mayor cantidad en la construcción de pilotes de concreto, lo que pude generar un mayor pago.</t>
  </si>
  <si>
    <t>FILA_336</t>
  </si>
  <si>
    <t>Debilidades en el proceso de supervisión e interventoría.</t>
  </si>
  <si>
    <t xml:space="preserve">Adelantar las acciones disciplinarias a los supevisores asignados por la entidad. </t>
  </si>
  <si>
    <t xml:space="preserve">Solicitar al Grupo de Investigaciones Disciplinarias la apertura de la indagación preliminar para establecer las posibles irregularidades. </t>
  </si>
  <si>
    <t>FILA_337</t>
  </si>
  <si>
    <t>Diferencias injustificadas entre el presupuesto entregado por el deseñador, el contratista y el presupuesto oficial.</t>
  </si>
  <si>
    <t xml:space="preserve">Adelantar las acciones disciplnarias a los supevisores asignados por la entidad. </t>
  </si>
  <si>
    <t>FILA_338</t>
  </si>
  <si>
    <t>Debilidades en las especificación técnica.</t>
  </si>
  <si>
    <t>FILA_339</t>
  </si>
  <si>
    <t>Incumplimiento del Principio de planeacion de la contratacion estatal decreto 734 de 2012</t>
  </si>
  <si>
    <t>Adelantar una  actuación administrativa que garantice el debido proceso y culmine, si es del caso, con un acto administrativo que ordene la posible afectacion de garantía.</t>
  </si>
  <si>
    <t>FILA_340</t>
  </si>
  <si>
    <t>Debilidades en la planeacion del proyecto de construccion de la Torre de Control y del CGAC.</t>
  </si>
  <si>
    <t>FILA_341</t>
  </si>
  <si>
    <t>FILA_342</t>
  </si>
  <si>
    <t>vencimiento especificaciones técnicas de diseño, de modernización, de mantenimiento y de operación pactadas, dado que el plazo de terminación y entrega venció el pasado 26 de junio de 2014.</t>
  </si>
  <si>
    <t>1.Cumplir lo estipulado en el APENDICE E,del contrato.</t>
  </si>
  <si>
    <t>Requerir a la ANI, con el fin de obtener la informacion y procedimientos correspondientes  como gestor contractual.Programar visitas de control de manera conjunta con la ANI para verificación y cumplimiento del Apendice E.</t>
  </si>
  <si>
    <t>Programar visitas trimestrales de verificación y presentación de informes</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</si>
  <si>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técnicas contenidas en los apéndices D y E. Se anexa informe y acta de verificación</t>
  </si>
  <si>
    <t>PLAN DE MEJORAMIENTO VIGENCIA 2013 AEROPUERTOS DEL ORIENTE</t>
  </si>
  <si>
    <t>FILA_343</t>
  </si>
  <si>
    <t>2.Cumplir lo estipulado en el APENDICE E,del contrato.</t>
  </si>
  <si>
    <t>Solicitar lo opertinenete a la ANI, actas de recibo d eobras, modificaciones autorizadas, etc. Programar visitas de control de manera conjunta con la ANI para verificación y cumplimiento del Apendice E.</t>
  </si>
  <si>
    <t>Definir un protocolo  de verificación con la ANI gestor Contractual y firma de aceptación por parte de la ANI de las obras mencionadas en el hallazgo y verificación por parte de la entidad</t>
  </si>
  <si>
    <t>Como protocolo y seguimiento del resultado de la visita se anexa plan de contingencia de mantenimiento.</t>
  </si>
  <si>
    <t>FILA_344</t>
  </si>
  <si>
    <t xml:space="preserve"> incumplimiento del Plan de Manejo Ambiental y las normas que lo reglamentan. </t>
  </si>
  <si>
    <t>1.Cumpplir con lo estipulado en el apendice H y Clausula 16.7 del contrao 10000078-OK-2010.</t>
  </si>
  <si>
    <t>Programar visitas de control de manera conjunta con la ANI para verificación y cumplimiento del Apendice H.</t>
  </si>
  <si>
    <t>Como resultado de la programación de las visitas se anexan actas de verificación e informes de seguimiento sobre el Plan de Mango Ambiental.</t>
  </si>
  <si>
    <t>FILA_345</t>
  </si>
  <si>
    <t>2.Cumpplir con lo estipulado en el apendice H y Clausula 16.7 del contrao 10000078-OK-2010.</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</si>
  <si>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</si>
  <si>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Definir un protocolo de verificación con la ANI gestor Contractual y firma de aceptación por parte de la ANI de las obras mencionadas en el hallazgo y verificación por parte de la entidad</t>
  </si>
  <si>
    <t>Como protocolo y seguimiento se anexa informe de la interventoría sobre el Plan de Manejo Ambiental del aeropuerto .</t>
  </si>
  <si>
    <t>FILA_346</t>
  </si>
  <si>
    <t>Programar visitas de control de manera conjunta con la ANI para verificación y cumplimiento del Apendice E. verificar con la ANI, sobre posibles incumplimientos docuemntados, y activar el proceso de imposicion de multas y/o correccion de las conductas asumidas.</t>
  </si>
  <si>
    <t>según las visitas realizadas por la  ANI y la interventoría INXI se genero acta de verificación y aceptación del aeropuerto Almirante Padilla de Riohacha hito 2 de fecha 4 de mayo de 2015 Suscrita por ANI- CONCESIONARIO E INTERVENTORIA INXI. Acta Página 1 a 6.acta de subrogación del 26 de diembre de 2013 donde queda establecido  que esta obra la verificará ANI</t>
  </si>
  <si>
    <t>FILA_347</t>
  </si>
  <si>
    <t>Programar visitas de control de manera conjunta con la ANI para verificación y cumplimiento del Apendice E. Requerir de la ANI el estado de las obras asi como si han existido autorizaciones de modifuicacione de las mismas.</t>
  </si>
  <si>
    <t>Estalecer un cronograma de verificación con la ANI gestor Contractual y firma de aceptación por parte de la ANI de las obras mencionadas en el hallazgo y verificación por parte de la entidad</t>
  </si>
  <si>
    <t>FILA_348</t>
  </si>
  <si>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</si>
  <si>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1.Cumplir con lo estipulado en el apendice C "seguridad Aeroportuaria" del contrato de concesión No. 10000078-OK-2010</t>
  </si>
  <si>
    <t>Programar visitas de control de manera conjunta con la ANI para verificación y cumplimiento del Apendice C.</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</si>
  <si>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</si>
  <si>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FILA_349</t>
  </si>
  <si>
    <t>2. Cumplir con lo estipulado en el apendice C "seguridad Aeroportuaria" del contrato de concesión No. 10000078-OK-2010</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</si>
  <si>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</si>
  <si>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FILA_350</t>
  </si>
  <si>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</si>
  <si>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FILA_351</t>
  </si>
  <si>
    <t>FILA_352</t>
  </si>
  <si>
    <t>incumplimiento del numeral 3.1.7.1 del Apéndice F “Cumplir con la normatividad colombiana[1] vigente sobre el libre acceso y movilidad de personas con minusvalía física en los terminales de pasajeros y carga y a todos los servicios que en ellos se presten.”</t>
  </si>
  <si>
    <t>1. Cumplir con lo establecido en el apendice F numeral 3.1.7.1.</t>
  </si>
  <si>
    <t>Se anexa registro fotográfico de las obras para minusválidos</t>
  </si>
  <si>
    <t>FILA_353</t>
  </si>
  <si>
    <t>2. Cumplir con lo establecido en el apendice F numeral 3.1.7.1.</t>
  </si>
  <si>
    <t>Definir un protocolo de verificación  con la ANI gestor Contractual y firma de aceptación por parte de la ANI de las obras mencionadas en el hallazgo y verificación por parte de la entidad</t>
  </si>
  <si>
    <t>FILA_354</t>
  </si>
  <si>
    <t>incumplimiento de las obligaciones del concesionario frente a lo dispuesto en el numeral 3.2.6.2 del apéndice F “Especificaciones técnicas de Operación”.</t>
  </si>
  <si>
    <t>1. Cumplir con lo establecido en el apendice F numeral 3.2,6,2</t>
  </si>
  <si>
    <t>Se anexan oficio de la ANI con radicado número 2015035229 del 22 de abril de 2015 e informe de interventoría del 20 de abril de 2015, donde se informa sobre la existencia del servicio de telecomunicaciones en los aeropuerto de Valledupar y Riohacha.</t>
  </si>
  <si>
    <t>FILA_355</t>
  </si>
  <si>
    <t>2. Cumplir con lo establecido en el apendice F numeral 3.2,6,2</t>
  </si>
  <si>
    <t>Definir un protocolo de  verificación con la ANI gestor Contractual y firma de aceptación por parte de la ANI de las obras mencionadas en el hallazgo y verificación por parte de la entidad</t>
  </si>
  <si>
    <t>Como protocolo de seguimiento y verificación se anexa informe de interventoría de fecha 20 de abril de 2015</t>
  </si>
  <si>
    <t>FILA_356</t>
  </si>
  <si>
    <t>incumplimiento de las obligaciones del Concesionario y genera riesgos en las operaciones aéreas nocturnas en plataforma y por ende una deficiente prestación de los servicios aeroportuarios.</t>
  </si>
  <si>
    <t>1. Emitir concepto a la ANI y el Concesionario respecto a los mástiles de iluminación</t>
  </si>
  <si>
    <t>Mediante oficio No. 1070.092.8 2014034692 del 10/12/2014 se solicito el concepto técnico a la Secretaría de Sistemas Operacionales.</t>
  </si>
  <si>
    <t>Realizar seguimiento a el concepto de SSO</t>
  </si>
  <si>
    <t>FILA_357</t>
  </si>
  <si>
    <t>2. Emitir concepto a la ANI y el Concesionario respecto a los mástiles de iluminación</t>
  </si>
  <si>
    <t>Obtener Concepto técnico de la Secretaria de Sistemas Operacionales</t>
  </si>
  <si>
    <t>FILA_358</t>
  </si>
  <si>
    <t xml:space="preserve">incumplimiento de las obligaciones contractuales establecidas en el Apéndice F numeral 3.1.5.3, </t>
  </si>
  <si>
    <t>1. Cumplir lo establecido en en Apendice F del Contrato.</t>
  </si>
  <si>
    <t xml:space="preserve">Mediante Oficio NO. 1070.092.8 2014054812 del 10 de noviembre de 2014 se dio respuesta a la CGR y consultado  El grupo de Atención al usuario indican que el funcionario designado para el SAU en el aeropuerto es Wilfredo Antonio de los Reyes.
</t>
  </si>
  <si>
    <t>FILA_359</t>
  </si>
  <si>
    <t>2. Cumplir lo establecido en en Apendice F del Contrato.</t>
  </si>
  <si>
    <t>FILA_360</t>
  </si>
  <si>
    <t>vencimiento especificaciones técnicas de modernización, de mantenimiento y de operación pactadas, dado que el plazo de terminación y entrega venció el pasado 26 de junio de 2014.</t>
  </si>
  <si>
    <t>1. Cumplir lo estipulado en el APENDICE E,del contrato, en materia de cumplimiento del Cronograma de obras</t>
  </si>
  <si>
    <t>Solicitar a la ANI la certificación del del cumplimiento del cronagrama de obras.</t>
  </si>
  <si>
    <t>Solicitud concepto ANI</t>
  </si>
  <si>
    <t xml:space="preserve">Se anexa registro fotográfico de la terminación de las obras para el acceso de personas con discapacidad </t>
  </si>
  <si>
    <t>FILA_361</t>
  </si>
  <si>
    <t>2. Cumplir lo estipulado en el APENDICE E,del contrato, en materia de cumplimiento del Cronograma de obras</t>
  </si>
  <si>
    <t>Solicitar a la ANI la certificación del del cumplimiento del conagrama de obras.</t>
  </si>
  <si>
    <t>Solicitar a la ANI el cumplimiento del inicio del proceso de imposición de multas establecidas en el contrato si hay un incumplimiento en el cronograma de obras.</t>
  </si>
  <si>
    <t>FILA_362</t>
  </si>
  <si>
    <t xml:space="preserve">Deficiencias e incumplimiento del Plan de Manejo Ambiental y las normas que lo reglamentan. </t>
  </si>
  <si>
    <t>1. Cumplir con lo estipulado en el apendice H del contrato 10000078-OK-2010.</t>
  </si>
  <si>
    <t>Programar visitas de control de manera conjunta con la ANI para verificación y cumplimiento del Apendice H. Aspectos ambientales del contrato.</t>
  </si>
  <si>
    <t>Se anexa oficio número 2015010104 del 22 de abril de 2015, donde se da conocimiento al Grupo de Gestión Ambiental de la Secretaria de Sistemas Operacionales sobre el cumplimiento del Pla de manejo ambiental de los aeropuertos de Riohacha y Valledupar.</t>
  </si>
  <si>
    <t>FILA_363</t>
  </si>
  <si>
    <t>2. Cumplir con lo estipulado en el apendice H del contrato 10000078-OK-2010.</t>
  </si>
  <si>
    <t>DEFINIR UN PROTOCOLO cronograma de verificación con la ANI gestor Contractual y firma de aceptación por parte de la ANI del cumplimiento apéndice H mencionadas en el hallazgo y verificación por parte de la entidad</t>
  </si>
  <si>
    <t>FILA_364</t>
  </si>
  <si>
    <t xml:space="preserve">incumplimiento de la cláusula 98 numeral 98.1.2, y de la cláusula101 modificación y vigencias de las garantías. Así como deficiencias en el seguimiento y control que se debe realizar al contrato sobre dichos aspectos, </t>
  </si>
  <si>
    <t>1. Cumplir con lo estipulado en la clausula 98 numeral 98.1.2 y clausula 101</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</si>
  <si>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</si>
  <si>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Oficio ANI</t>
  </si>
  <si>
    <t>Se anexa correo del 4 de mayo de 2015 donde se solicita a la ANI el seguimiento a las polizas de garantía del contrato de concesión número 10000078 OK 2010.</t>
  </si>
  <si>
    <t>FILA_365</t>
  </si>
  <si>
    <t>2. Cumplir con lo estipulado en la clausula 98 numeral 98.1.2 y clausula 101</t>
  </si>
  <si>
    <t>verificación permanente del cumplimiento de las pólizas y firma de documento de aceptación por parte de la ANI de las mismas</t>
  </si>
  <si>
    <t>Se anexa póliza de cumplimiento número NB 100014997 DEL 13/03/2014, Riesgo Material número 21593804 del 20/08/2014, de Responsabilidad número P100000591 del 20/08/2014.</t>
  </si>
  <si>
    <t>FILA_366</t>
  </si>
  <si>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</si>
  <si>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 xml:space="preserve">1. Hacer entrega de la infiormación </t>
  </si>
  <si>
    <t>Elaborar oficio a la ANI entregando la información pendiente</t>
  </si>
  <si>
    <t>oficio</t>
  </si>
  <si>
    <t>FILA_367</t>
  </si>
  <si>
    <t xml:space="preserve">2. Hacer entrega de la infiormación </t>
  </si>
  <si>
    <t>Mesas de trabajo ANI-AEROCIL de acuerdo al convenio interadministrativo y firma de actas.definitivas ANI-UAEAC de aceptación de los documentos entregados proceso de subrogación</t>
  </si>
  <si>
    <t>FILA_368</t>
  </si>
  <si>
    <t>señaladas pueden generar un riesgo para la entidad y la vulneración del artículo 756[1] del Código Civil, generando un hallazgo administrativo con presunta incidencia Disciplinaria.</t>
  </si>
  <si>
    <t>1. Legalizar las Ocupaciones de hecho suscribiendo el concesionario los contratos de comodato con las autoridades                   2. Aportar los contrato de  comodato vigentes</t>
  </si>
  <si>
    <t xml:space="preserve">1. Elaborar Oficio a la ANI para que requiera al concesionario legalizar las situaciones de hecho                 2. elaborar oficio a las regionales para que aporten los contratos de comodato vigentes en cada uno de los aeropuertos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</si>
  <si>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</si>
  <si>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FILA_369</t>
  </si>
  <si>
    <t>2. I. Legalizar las Ocupaciones de hecho suscribiendo el concesionario los contratos de comodato con las autoridades                   2. Aportar los contrato de  comodato vigentes</t>
  </si>
  <si>
    <t>verificación permanente de ocupaciones de hecho</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</si>
  <si>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Policía Nacional en los aeropuertos concesionados.</t>
  </si>
  <si>
    <t>FILA_370</t>
  </si>
  <si>
    <t>1.Cumplir con los plazos establecidos en el Apéndice F especificaciones tecnicas de operación</t>
  </si>
  <si>
    <t>Programar revisión de control con la ANI del cumplimiento de las encuestas de satisfacción</t>
  </si>
  <si>
    <t>Revisión de control anual</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</si>
  <si>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t>
  </si>
  <si>
    <t>FILA_371</t>
  </si>
  <si>
    <t>2. Cumplir con los plazos establecidos en el Apéndice F especificaciones tecnicas de operación</t>
  </si>
  <si>
    <t>Programar la Revisión de control anual y documento de aceptación por parte de la ANI del cumplimiento de las obligaciones mínimas de gestión y desempeño en la prestación del servicio por parte del concesionario.</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</si>
  <si>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 del informe de interventoría.</t>
  </si>
  <si>
    <t>FILA_372</t>
  </si>
  <si>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</si>
  <si>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 xml:space="preserve">1. Cumplir con lo establecido en referencia a los mecanismos de solcuicón de controversia clausula 109 del contrato y clausula 103 regimen sacionatorio del contrato </t>
  </si>
  <si>
    <t xml:space="preserve">Oficiar a la Ani para que requiera al concesionario el cumplimiento de las obligaciones contractuales </t>
  </si>
  <si>
    <t>Mediante oficio número 20154090211782 la entidad solicito información relacionada con el estado de la contratación del Panel de Experto, La ANI respondió lo solicitado en el oficio número 20153090083261 del 22 de abril de 2015</t>
  </si>
  <si>
    <t>FILA_373</t>
  </si>
  <si>
    <t xml:space="preserve">2. Cumplir con lo establecido en referencia a los mecanismos de solcuicón de controversia clausula 109 del contrato y clausula 103 regimen sacionatorio del contrato </t>
  </si>
  <si>
    <t>Verificar y control permanentemente del cumplimiento de las obligaciones contractuales ANI</t>
  </si>
  <si>
    <t>Mediante oficio número 20154090211782 se realizo seguimiento a la aplicación de la Encuesta de Satisfacción al Usuario (Se anexa Oficio)</t>
  </si>
  <si>
    <t>FILA_374</t>
  </si>
  <si>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</si>
  <si>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 xml:space="preserve">1. Requerir a la ANI las obras voluntarias realizadas por el Concesionario </t>
  </si>
  <si>
    <t xml:space="preserve">Oficiar  a la ANI solicitando nueva información de obras voluntarias realizadas por el Concesionario </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</si>
  <si>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desacuerdo a lo establecido al numeral 2.81 del contrato de concesión que cita el Numeral 14.2.2. del RAC. 
</t>
  </si>
  <si>
    <t>FILA_375</t>
  </si>
  <si>
    <t xml:space="preserve">2. Requerir a la ANI las obras voluntarias realizadas por el Concesionario </t>
  </si>
  <si>
    <t>Verificar de manera permanente con la ANI s obras voluntarias realizadas por el contrato y documento de aceptación por parte de la ANI de las obras</t>
  </si>
  <si>
    <t>FILA_376</t>
  </si>
  <si>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</si>
  <si>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1. Requerir a la  ANI el cumplimiento del recibo de las obras de modernización del contrato</t>
  </si>
  <si>
    <t>Oficiar  a la ANI solicitando las actas de recibo de las obras de los Aeropuertos</t>
  </si>
  <si>
    <t xml:space="preserve">Oficio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</si>
  <si>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</si>
  <si>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FILA_377</t>
  </si>
  <si>
    <t>2. Requerir a la  ANI el cumplimiento del recibo de las obras de modernización del contrato</t>
  </si>
  <si>
    <t>Verificar de manera permanente con la ANI s obras de modernización y documento (acta ) de aceptación por parte de la ANI de las obras</t>
  </si>
  <si>
    <t>FILA_378</t>
  </si>
  <si>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</si>
  <si>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1. Requerir a la ANI respecto al impacto dentro del modelo financier o de los ingresos regulados y no regulados recibidos en la etaapa de suspención de obra</t>
  </si>
  <si>
    <t>Oficiar a la ANI solicitando el valor de los ingresos regulados y no reguilados y el alcance de losmismo para la obras complementarias y de alcanec progresivo</t>
  </si>
  <si>
    <t xml:space="preserve">oficio </t>
  </si>
  <si>
    <t>Mediante oficio número 20154090211782 la entidad solicito información relacionada con el estado de la acta de suspensión número 2 del 3 de septiembre de 2013</t>
  </si>
  <si>
    <t>FILA_379</t>
  </si>
  <si>
    <t>2. Requerir a la ANI respecto al impacto dentro del modelo financier o de los ingresos regulados y no regulados recibidos en la etaapa de suspención de obra</t>
  </si>
  <si>
    <t>Oficiar a la ANI solicitando el valor de los ingresos regulados y no reguilados y el alcance de los mismo en el modelo financiero y la ejecución de la obras complementarias y de alcanec progresivo</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</si>
  <si>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</si>
  <si>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Otrosí No. 3 suscrito entre ANI y EL CONCESIONARIO se consolida las nuevas obras del aeropuerto de Santa Marta expansión terminal y nueva torre de control, lo que dio lugar a que las obras de modernización previstas en e lcontrato se suspendieran. ITEM 29 del OTROSI.Oficio No. 2015013810 donde se solicita a ANI informe la  terminación de obras de Bucaramanga por parte del concesionario.</t>
  </si>
  <si>
    <t>FILA_380</t>
  </si>
  <si>
    <t xml:space="preserve">deficiencia en las funciones de supervisión y control de los contratos, así como deficiencias en el sistema de información. </t>
  </si>
  <si>
    <t>1. Responsabilidad de la ANI</t>
  </si>
  <si>
    <t>Responsabilidad de la ANI</t>
  </si>
  <si>
    <t>Se dio traslado a la ANI por ser de su competencia.</t>
  </si>
  <si>
    <t>FILA_381</t>
  </si>
  <si>
    <t>2. Responsabilidad de la ANI</t>
  </si>
  <si>
    <t>Se anexan informes de la interventoría del contrato de concesión numero 10000078OK 2010</t>
  </si>
  <si>
    <t>FILA_382</t>
  </si>
  <si>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</si>
  <si>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t xml:space="preserve">1. Requerir a la ANI de esta situación de la incongruencia de la fecha de terminación efectiva del contrato </t>
  </si>
  <si>
    <t>Oficiar a la ANI señalando la inconsistencia entre el plazo de terminación del contrato y reversión administrativa</t>
  </si>
  <si>
    <t>Se remitio a la ANI mediante oficio para lo de su competencia</t>
  </si>
  <si>
    <t>FILA_383</t>
  </si>
  <si>
    <t xml:space="preserve">2. Requerir a la ANI de esta situación de la incongruencia de la fecha de terminación efectiva del contrato </t>
  </si>
  <si>
    <t>Se oficio a la ANI mediante Radicado No. 1070.092.8.2014048965 del 7 de octubre de 2014.</t>
  </si>
  <si>
    <t>FILA_384</t>
  </si>
  <si>
    <r>
      <t xml:space="preserve">genera incertidumbre sobre el trámite y aprobación de la ejecución de obras en los aeropuertos de Valledupar y Riohacha en desarrollo del apéndice E </t>
    </r>
    <r>
      <rPr>
        <i/>
        <sz val="12"/>
        <rFont val="Arial"/>
        <family val="2"/>
      </rPr>
      <t xml:space="preserve">“Especificaciones Técnicas de Modernización”, </t>
    </r>
  </si>
  <si>
    <t>1. Requerir a la  ANI  respecto a la aprobación de las obras de modernización Aeropuertos Valledupra y Riohacha,</t>
  </si>
  <si>
    <t>Oficiar a la ANI solicitando la aprobación de las obras de modernización y Voluntarias realizadas en los aeropuertos Valledupar y Riohacha</t>
  </si>
  <si>
    <t xml:space="preserve">Se anexa oficio número 1070.092.8-2013000923 del 10 de enero de 2013, con el cual se aprueba el diseño para la construcción de las cuatro bodegas en el aeropuerto de Valledupar </t>
  </si>
  <si>
    <t>FILA_385</t>
  </si>
  <si>
    <t>2. Requerir a la  ANI  respecto a la aprobación de las obras de modernización Aeropuertos Valledupra y Riohacha,</t>
  </si>
  <si>
    <t>Oficio de certificación de aprobación de ANI obras de modernización y Voluntarias</t>
  </si>
  <si>
    <t>FILA_386</t>
  </si>
  <si>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</si>
  <si>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1. apliacr el procedimiento de reintegro de bienes establecido en la entidad</t>
  </si>
  <si>
    <t xml:space="preserve">Oficiar  a los administradores de los aeropuertos de Valledupar y Riohacha para que realicen el reintegro de Bienes </t>
  </si>
  <si>
    <t>Mediante Oficio No. 1070.092.8.20150006468 del 18 de febrero de 2015 se envió a la ANI el procedimiento de entrega de bienes de activos fijos a la UAEAC</t>
  </si>
  <si>
    <t>FILA_387</t>
  </si>
  <si>
    <t>2. aplicar el procedimiento de reintegro de bienes establecido en la entidad</t>
  </si>
  <si>
    <t>Aplicar el procedimiento de reintegro y verificación</t>
  </si>
  <si>
    <t>Mediante Oficio No. 1070.092.8.2014056011  de fecha 18 de noviembre de 2014 se dio respuesta a la CGR informando que el grupo de almacén de la Regional Atlántico adjuntó acta No. 002 en tres folios con el que se dan de baja los elementos entregados del aeropuerto de Valledupar.
Respecto a Riohacha fueron recogidos y protegidos bajo techo.</t>
  </si>
  <si>
    <t>FILA_388</t>
  </si>
  <si>
    <t>Pone de manifiesto la reutilización de equipos por parte del concesionario, sin la debida autorización y conocimiento directo de quienes por parte de la Aeronáutica Civil, desempeñan y tienen la función de administrar los Aeropuertos.</t>
  </si>
  <si>
    <t>1. Solicitar  a la ANI que informe a los administradores de los aeropuertos el traslado de equipos entre los aeropeurtos de la concesión</t>
  </si>
  <si>
    <t>Oficiar   a la ANI para que el concesionario informe a los administradores de los aeropuertos el traslado de equipos entre los aeropuertos de la concesión</t>
  </si>
  <si>
    <t>Mediante oficio No. 1070.090.8.2014054812 se dio respuesta ala CGR indicando que no existe prohibición alguna en el contrato 100000078-OK-2010 para el traslado de bienes de un aeropuerto a otro dentro de la misma concesión. Para este caso trasladó la planta eléctrica del aeropuerto de Valledupar a Riohacha, el cual esta siendo mantenido por el concesionario.</t>
  </si>
  <si>
    <t>FILA_389</t>
  </si>
  <si>
    <t>2. Solicitar  a la ANI que informe a los administradores de los aeropuertos el traslado de equipos entre los aeropeurtos de la concesión</t>
  </si>
  <si>
    <t>La ANI informe a la UAEAC el traslado de los bienes entre aeropuertos</t>
  </si>
  <si>
    <t>FILA_390</t>
  </si>
  <si>
    <t>Constituyen riesgo de la ocurrencia de cualquier hecho que afecte la calidad, oportunidad y realidad de las cifras reportadas que son la base de los ingresos.</t>
  </si>
  <si>
    <t xml:space="preserve">1. Ajustar el procedimiento y formatos  de Control  de ingresos regulados y los ingresos No regulados con respecto los infantes vs exentos de tasa aeroportuaria </t>
  </si>
  <si>
    <t>Ealborar el procedimiento, formato y capacitación insitu a los administradores de los aeropuertos</t>
  </si>
  <si>
    <t xml:space="preserve">Formato y procedimiento </t>
  </si>
  <si>
    <t>FILA_391</t>
  </si>
  <si>
    <t xml:space="preserve">2. Ajustar el procedimiento y formatos  de Control  de ingresos regulados y los ingresos No regulados con respecto los infantes vs exentos de tasa aeroportuaria </t>
  </si>
  <si>
    <t>Aplicación del procedimiento y formato visita de control permamnete</t>
  </si>
  <si>
    <t>FILA_392</t>
  </si>
  <si>
    <t xml:space="preserve">riesgo de  que la Aerocivil no conozca con exactitud desde el origen de la información, el flujo de efectivo que le llega al concesionario y su oportuno depósito. </t>
  </si>
  <si>
    <t xml:space="preserve">1.Ajustar el procedimiento y formatos  de Control  de ingresos regulados y los ingresos No regulados con respecto los infantes vs exentos de tasa aeroportuaria </t>
  </si>
  <si>
    <t>Formato y procedimiento y visita de control</t>
  </si>
  <si>
    <t xml:space="preserve">Se anexa informe de INTERVENTORIA INXI DEL MAYO DE 2015 página 88 a 90 donde se evidencia el seguimiento, verificación a los INGRESOS NO REGULADOS DEL CONCESIONARIO.                                              </t>
  </si>
  <si>
    <t>FILA_393</t>
  </si>
  <si>
    <t xml:space="preserve">2.Ajustar el procedimiento y formatos  de Control  de ingresos regulados y los ingresos No regulados con respecto los infantes vs exentos de tasa aeroportuaria </t>
  </si>
  <si>
    <t>Aplicación del procedimiento y formato verificación permanente</t>
  </si>
  <si>
    <t>FILA_394</t>
  </si>
  <si>
    <t>Riesgo ante la ocurrencia de hechos como mora en el cobro o incobrabilidad que puedan afectar la calidad, oportunidad y realidad de las cifras reportadas en las cuentas por cobrar y en sus correlativas como construcciones en curso.</t>
  </si>
  <si>
    <t>1.Solicitar  a la ANI que verifique haga seguimeinto e informe sobre las politicas de recaudo de cartera del concesionario</t>
  </si>
  <si>
    <t>Oficiar a la ANI para que verifique el comportamiento del reacudo de cartera del concesionario</t>
  </si>
  <si>
    <t>Se anexa informe de INTERVENTORIA INXI DEL MAYO DE 2015 página 88 a 90 donde se evidencia el seguimiento, verificación a los INGRESOS NO REGULADOS DEL CONCESIONARIO.</t>
  </si>
  <si>
    <t>FILA_395</t>
  </si>
  <si>
    <t>2.Solicitar  a la ANI que verifique haga seguimeinto e informe sobre las politicas de recaudo de cartera del concesionario</t>
  </si>
  <si>
    <t>FILA_396</t>
  </si>
  <si>
    <t>afecta la claridad y exactitud de las cifras mostradas en los saldos de la Cartera y en los Estados Financieros en la cuenta 716 Cuentas por Cobrar y la cuenta 741 Ingresos Operacionales.</t>
  </si>
  <si>
    <t>1.Solicitar a la ANI un procedimiento que permita verificar el consignatario</t>
  </si>
  <si>
    <t>Oficiar a la ANI para que el concesionario establezca un procedimiento de identificación del consignatario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</si>
  <si>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</si>
  <si>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FILA_397</t>
  </si>
  <si>
    <t>2.Solicitar a la ANI un procedimiento que permita verificar el consignante</t>
  </si>
  <si>
    <t>Oficiar a la ANI para que el concesionario establezca un procedimiento de identificación del consignante</t>
  </si>
  <si>
    <t>Procedimiento de revisión del consignante certificado por la ANI</t>
  </si>
  <si>
    <t>se anexa Oficio No. 2015-309-008326-1 de ANI, donde manifiesta que se  ADJUNTA INFORME de interventoría y en el numeral 4  página 6 del informe de la Interventoría INXI se evidencia la verificación y seguimiento de la  CARTERA.</t>
  </si>
  <si>
    <t>FILA_398</t>
  </si>
  <si>
    <t>genera incertidumbre sobre el alcance real del contrato en lo referente a la climatización.</t>
  </si>
  <si>
    <t>1.responsabilidad de la ANI</t>
  </si>
  <si>
    <t>se anexa Otrosí numero 7 suscrito por la ANI y el Concesionario</t>
  </si>
  <si>
    <t>FILA_399</t>
  </si>
  <si>
    <t>2.responsabilidad de la ANI</t>
  </si>
  <si>
    <t>Certificación por parte de la ANI de nuevas obras complementarias y/o voluntarias</t>
  </si>
  <si>
    <t>FILA_400</t>
  </si>
  <si>
    <t>observándose la falta del paz y salvo por impuestos de rodamiento de este vehículo.</t>
  </si>
  <si>
    <t>1.apliacr el procedimiento de reintegro de bienes establecido en la entidad</t>
  </si>
  <si>
    <t>Se solicitó mediante oficio 1070.092.8.201508731 a  la Dirección Regional Atlántico para que realice el recibo de los bienes y programe la baja de los bienes</t>
  </si>
  <si>
    <t>FILA_401</t>
  </si>
  <si>
    <t>2.aplicar el procedimiento de reintegro de bienes establecido en la entidad</t>
  </si>
  <si>
    <t>FILA_402</t>
  </si>
  <si>
    <t>Programar comité operativo, UAEAC y ANI</t>
  </si>
  <si>
    <t>Acta de Comité</t>
  </si>
  <si>
    <t>PLAN DE MEJORAMIENTO VIGENCIA 2013 SAN ANDRES Y PROVIDENCIA</t>
  </si>
  <si>
    <t>FILA_403</t>
  </si>
  <si>
    <t>oficio de solicitud</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</si>
  <si>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</si>
  <si>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Audiencia de Imputación de Cargos en los términos de la ley 1474 de 2011.</t>
  </si>
  <si>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</si>
  <si>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</si>
  <si>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Pronunciamiento de la Autoridad Aeronáutica sobre la estación de SEI de Providencia a la luz del proyecto de expansión del aeródromo</t>
  </si>
  <si>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</si>
  <si>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 xml:space="preserve">Establecer alcance del Plan Maestro de acuerdo a la evaluación previa de los posibles impactos que tendrán las obras de infraestructura aeroportuaria en las regiones. </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</si>
  <si>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</si>
  <si>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1 Estudio Adecuación Pmaestro
1 oficio aprobación</t>
  </si>
  <si>
    <t>FILA_410</t>
  </si>
  <si>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</si>
  <si>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Definir la zona a impactar de expansión aeroportuaria definido por el Experto Internacional que solicitó la Comunidad Raizal</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</si>
  <si>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</si>
  <si>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2 reuniciones
1 Contrato
1 Estudio
1 oficio aprobación</t>
  </si>
  <si>
    <t>FILA_411</t>
  </si>
  <si>
    <t>FILA_412</t>
  </si>
  <si>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</si>
  <si>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1.Pycto 1. Definir por parte de ANI la controversia  de la puesta en funcionamiento del scanner de rayos x
</t>
  </si>
  <si>
    <t>2.Pycto 2, 4 y 5. Agotar por parte de Aerocivil la Consulta Previa para definir la posibilidad de ampliación de la pista y plataforma de San Andres y los predios a afectar. , así como la construcción del cuartel de bomberos.</t>
  </si>
  <si>
    <t>2 reuniones
1 Contrato
1 Estudio
1 oficio aprobación</t>
  </si>
  <si>
    <t>FILA_414</t>
  </si>
  <si>
    <t>3.Pycto 3. Desarrollar el proyecto de subestación de energía por Aerocivil para San Andres.</t>
  </si>
  <si>
    <t>Diseñar, estructurar, contratar y ejecutar la obra de la subestación de energía</t>
  </si>
  <si>
    <t>1 Estudio y diseño
1 Estructuración del proyecto
1 contrato
1 obra</t>
  </si>
  <si>
    <t>FILA_415</t>
  </si>
  <si>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</si>
  <si>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FILA_416</t>
  </si>
  <si>
    <t>FILA_417</t>
  </si>
  <si>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</si>
  <si>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</si>
  <si>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 xml:space="preserve">
1. Oficio a C.G.R                                                     2. Acta de Comité
3.  Oficio a la Interventoría AFA.
4.  Oficio a la Aerocivil
5.  Memorando</t>
  </si>
  <si>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</si>
  <si>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</si>
  <si>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Creación del Grupo Interdisciplinario
oficio documentando el caso para proyectar a estructuración de ANI</t>
  </si>
  <si>
    <t>Acto Administrativo                                   oficio a estructuración ANI</t>
  </si>
  <si>
    <t>FILA_426</t>
  </si>
  <si>
    <t>FILA_427</t>
  </si>
  <si>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</si>
  <si>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</si>
  <si>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Reuniones de Consulta previa (2 reuniones con la Comunidad Raizal)
Informe Experto OACI
-1 oficio documentando el caso para proyectar a estructuración de ANI</t>
  </si>
  <si>
    <t>2 reunones 
1 Resultado informe final expero OACI
1 oficio a estructuración de ANI</t>
  </si>
  <si>
    <t>Se anexa acta de septiembre de 2015, donde se evidencia que este hallazgo se tendrá en cuenta por parte de ANI en sus manuales futuros de contratación y las bitácoras de seguimiento.</t>
  </si>
  <si>
    <t>falencias en la administración y control de los bienes muebles de la concesión</t>
  </si>
  <si>
    <t>FILA_429</t>
  </si>
  <si>
    <t>Falta de diligencia con que actuaron tanto el interventor, como el supervisor en el ejercicio de las funciones propias de su rol en el contrato, y permitiendo que se haga el desembolso sin el lleno de dichos requisitos</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</si>
  <si>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</si>
  <si>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-Oficiar por parte de Aerocivil a Ani (1 Oficio)
-Previa la lectura Activa del Supervisor, solicitar mediante oficio a la interventoria la aclaración a las observaciones de los informes mensuales de interventoria (1 Oficio Ene y 1 Oficio de Feb 2015)</t>
  </si>
  <si>
    <t>1 Oficio a ANI
1 Oficio Obs Ene/15
1 Oficio Obs Feb/15</t>
  </si>
  <si>
    <t>FILA_430</t>
  </si>
  <si>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</si>
  <si>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 xml:space="preserve">Con ocasión a la expedición de la Resolución 76724 de 16 de Diciembre de 2014, </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</si>
  <si>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</si>
  <si>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1)- Solicitud Concesionario /Aerocivil</t>
  </si>
  <si>
    <t>Se anexa Oficio No. 1070.092.6.2015028921 de 2015 donde se le informa a la Regional Atlántico la tarifa a cobrar y modificar el contrato con chivaron.</t>
  </si>
  <si>
    <t>FILA_431</t>
  </si>
  <si>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</si>
  <si>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A pesar que la Interventoría AFA dio concepto positivo a la utilización de dicha práctica, verificar con las Autoridades competentes en temas contables para concesiones, si esta práctica se ajusta a la Ley.</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</si>
  <si>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</si>
  <si>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Se anexa acta del 15 de septiembre de 2015, donde se establece que este hallazgo se encuentra en cabeza de  ANI.</t>
  </si>
  <si>
    <t>FILA_432</t>
  </si>
  <si>
    <t>FILA_433</t>
  </si>
  <si>
    <t>Presunto incumplimiento de los deberes de supervisión e interventoría establecidos en la Resolución 589 de 2007 y el Artículo 83 del Estatuto Anticorrupción, sobre Supervisión e interventoría contractual.</t>
  </si>
  <si>
    <t>Con base en la jurisprudencia citada por la CGR, requerir al Concesionario para que efectue el pago del impuesto predial.</t>
  </si>
  <si>
    <t>Oficio por parte a ANI a CASYP con copia a la Interventoria para que realice el pago del impuesto predial.</t>
  </si>
  <si>
    <t>1 oficio
1 comunicación  generando el pago o la controversia por parte de CASYP</t>
  </si>
  <si>
    <t>AD-DIS-FI</t>
  </si>
  <si>
    <t xml:space="preserve">Debilidades en planeación, gestión contractual y falta de mantenimiento oportunoy efectivo.  </t>
  </si>
  <si>
    <t>Estructurar y formalizar el Comité de Formulación y Evaluación de proyectos, integrado por un Gerente de Proyectos, cinco (5) especialista con los siguientes perfiles ingenieria civil, electrónico, electrico, ATC.</t>
  </si>
  <si>
    <t>Elaborar y formalizar la circular de creación y adopción del Comité de Formulación y Evaluación de Proyectos</t>
  </si>
  <si>
    <t>Circular publicada</t>
  </si>
  <si>
    <t>PLAN DE MEJORAMIENTO VIGENCIA 2014 TORRES MOVILES</t>
  </si>
  <si>
    <t>FILA_435</t>
  </si>
  <si>
    <t xml:space="preserve">Actualizar la Circular Normalizada  No.  036 Guía para la Gestión de Mantenimiento Sistemas Operacionales-   Secretaria de Sistemas Operacionales, en el sentido de incluir el procedimiento de mantenimiento para las torres moviles. </t>
  </si>
  <si>
    <t>Ajustar la Circular 036 y publicarla para su conocimiento y aplicación</t>
  </si>
  <si>
    <t>Circular ajustada y publicada</t>
  </si>
  <si>
    <t>FILA_436</t>
  </si>
  <si>
    <t xml:space="preserve">Debilidades en planeación, gestión contractual y falta de mantenimiento oportunoy efectivo. </t>
  </si>
  <si>
    <t>Elaborar el Plan de Contigencia para uso de las Torres moviles que incluya el aeropuerto Eldorado y aeropuertos a nivel nacional</t>
  </si>
  <si>
    <t>Elaborar, socializar con areas y publicar Plan de Contingencia</t>
  </si>
  <si>
    <t>Circular reglamentaria para adopcion del Plan de Contigencia elaborada y publicada.</t>
  </si>
  <si>
    <t>FILA_437</t>
  </si>
  <si>
    <t>DIS-FI-PE</t>
  </si>
  <si>
    <t>Incluir en el Plan de Contingencia, Recuperación y Pruebas, que el cable de fibra optica, se anexará a las Torres Moviles, debido a que este se requiere para la operación de los equipos de las Torres Moviles, cuando se instalen en cualquier aeropuerto del País.</t>
  </si>
  <si>
    <t>FILA_438</t>
  </si>
  <si>
    <t>Deficiencias en la gestión para la utilización de los recursos y de los bienes adquiridos por parte de la Aerocivil, lo que se traduce en un presunta gestión fiscal antieconómica, ineficaz e ineficiente.</t>
  </si>
  <si>
    <t>Incluir en el Plan de Contingencia, Recuperación y Pruebas, que el  transformador , se anexará a los transformadores, debido a que este se requiere para la operación de los equipos de las Torres Moviles, cuando se instalen en cualquier aeropuerto del País.</t>
  </si>
  <si>
    <t>FILA_439</t>
  </si>
  <si>
    <t>No se evidenciaron requerimientos técnicos operacionales documentados que justifiquen la instalación de este equipo en el aeropuerto de Tolú, que ya contaba con aviación regular.</t>
  </si>
  <si>
    <t xml:space="preserve">Establecer en el Plan de Contingencia,  los eventos de contingencia en los que debe utilizarse las torres moviles, incluyendo el tiempo maximo de uso continuo de las mismas de acuerdo con la Circular Normalizada No. 036 de la SSO. actualizada. </t>
  </si>
  <si>
    <t xml:space="preserve">Indicar dentro del Plan de Mantenimiento y dentro del Plan de Contingencia de las torres moviles de manera descriptiva, los eventos que son considerados como contigencias. </t>
  </si>
  <si>
    <t>FILA_440</t>
  </si>
  <si>
    <t>Establecer en el Plan de Mantenimiento (Circular Normalizada No. 036 de la SSO) el tiempo maximo de uso continuo de las torres moviles.</t>
  </si>
  <si>
    <t>Determinar el tiempo maximo que puede permanecer operando de manera continua cada una de las torres moviles.</t>
  </si>
  <si>
    <t>FILA_441</t>
  </si>
  <si>
    <t>La entidad no desarrolló lo previsto de conformidad al Plan Estratégico 2010 - 2014 y el Plan de Acción Institucional 2014, lo cual limitó el desarrollo de los objetivos sectoriales, institucionales, las estrategias, los programas y los resultados esperados</t>
  </si>
  <si>
    <t>OFICINA ASESORA DE PLANEACIÓN</t>
  </si>
  <si>
    <t xml:space="preserve">PLAN DE MEJORAMIENTO AUDITORIA REGULAR VIGENCIA 2014 </t>
  </si>
  <si>
    <t>FILA_442</t>
  </si>
  <si>
    <t>FILA_443</t>
  </si>
  <si>
    <t>AD-DIS</t>
  </si>
  <si>
    <t>En la Entidad no se evidencia acto administrativo que regule la provisión de encargos, lo que genera que su ocupación se maneje en forma discrecional, y no por méritos, lo cual podría afectar la transparencia y los demás principios de la administración pública.</t>
  </si>
  <si>
    <t>Adelantar la convocatoria pública en la Unidad Administrativa Especial Aeronáutica Civil</t>
  </si>
  <si>
    <t>Debilidades en la aplicación de controles que generó menor cantidad de servidores en recibir el beneficio, riesgo de falta de aprovechamiento del conocimiento impartido a personas, no perteneciente a la Aerocivil.</t>
  </si>
  <si>
    <r>
      <rPr>
        <b/>
        <sz val="12"/>
        <rFont val="Arial"/>
        <family val="2"/>
      </rPr>
      <t>1.</t>
    </r>
    <r>
      <rPr>
        <sz val="12"/>
        <rFont val="Arial"/>
        <family val="2"/>
      </rPr>
      <t xml:space="preserve"> Reformulación de la Ficha Bpin para dar cumplimiemto al Art. 57 de la Ley 105 de 1993.
</t>
    </r>
    <r>
      <rPr>
        <b/>
        <sz val="12"/>
        <color rgb="FF002060"/>
        <rFont val="Arial"/>
        <family val="2"/>
      </rPr>
      <t/>
    </r>
  </si>
  <si>
    <r>
      <rPr>
        <b/>
        <sz val="12"/>
        <rFont val="Arial"/>
        <family val="2"/>
      </rPr>
      <t>1.</t>
    </r>
    <r>
      <rPr>
        <sz val="12"/>
        <rFont val="Arial"/>
        <family val="2"/>
      </rPr>
      <t xml:space="preserve"> Gestionar proyecto para reformular la Ficha Bpin.
</t>
    </r>
    <r>
      <rPr>
        <b/>
        <sz val="12"/>
        <color theme="1"/>
        <rFont val="Arial"/>
        <family val="2"/>
      </rPr>
      <t/>
    </r>
  </si>
  <si>
    <r>
      <rPr>
        <b/>
        <sz val="12"/>
        <rFont val="Arial"/>
        <family val="2"/>
      </rPr>
      <t>1.</t>
    </r>
    <r>
      <rPr>
        <sz val="12"/>
        <rFont val="Arial"/>
        <family val="2"/>
      </rPr>
      <t xml:space="preserve"> Ficha Bpin reformulada
</t>
    </r>
    <r>
      <rPr>
        <b/>
        <sz val="12"/>
        <color theme="1"/>
        <rFont val="Arial"/>
        <family val="2"/>
      </rPr>
      <t/>
    </r>
  </si>
  <si>
    <t>FILA_445</t>
  </si>
  <si>
    <r>
      <rPr>
        <b/>
        <sz val="12"/>
        <rFont val="Arial"/>
        <family val="2"/>
      </rPr>
      <t>2.</t>
    </r>
    <r>
      <rPr>
        <sz val="12"/>
        <rFont val="Arial"/>
        <family val="2"/>
      </rPr>
      <t>Establecer controles para verificar el costo del número de horas contratadas y ejecutadas del personal docente, que participan en los programas de formación dirigido a funcionarios y al personal externo.</t>
    </r>
  </si>
  <si>
    <r>
      <rPr>
        <b/>
        <sz val="12"/>
        <rFont val="Arial"/>
        <family val="2"/>
      </rPr>
      <t>2.</t>
    </r>
    <r>
      <rPr>
        <sz val="12"/>
        <rFont val="Arial"/>
        <family val="2"/>
      </rPr>
      <t>Ajustar el procedimiento de la programación y asignación de la carga academica a docentes.</t>
    </r>
  </si>
  <si>
    <r>
      <rPr>
        <b/>
        <sz val="12"/>
        <rFont val="Arial"/>
        <family val="2"/>
      </rPr>
      <t>2.</t>
    </r>
    <r>
      <rPr>
        <sz val="12"/>
        <rFont val="Arial"/>
        <family val="2"/>
      </rPr>
      <t>Procedimiento ajustado,  implementado y adoptado (1)</t>
    </r>
  </si>
  <si>
    <t>FILA_446</t>
  </si>
  <si>
    <t>AD-RAS</t>
  </si>
  <si>
    <t>Lo anterior, limitó el alcance del proceso auditor, más aún cuando, no se incluyeron todas los hallazgos de informes anteriores e incurrieron en las inconsistencias reiterativas mencionadas para el plan de mejoramiento con corte a 31 de diciembre de 2014 ya 30/06/15.</t>
  </si>
  <si>
    <r>
      <rPr>
        <b/>
        <sz val="12"/>
        <rFont val="Arial"/>
        <family val="2"/>
      </rPr>
      <t>1.</t>
    </r>
    <r>
      <rPr>
        <sz val="12"/>
        <rFont val="Arial"/>
        <family val="2"/>
      </rPr>
      <t xml:space="preserve">Adelantar conjuntamente con los líderes de los procesos la revaluación de las acciones de mejora vencidas no cumplidas, ajustándolas de acuerdo con la causa raíz del hallazgo, para lograr el cierre.El avance físico no asumido en los 49 hallazgos en el cargue 31/12/2015 se ajustará en el seguimiento de 30/06/2016. Se revisarán los soportes aportados por los líderes de los procesos.
</t>
    </r>
  </si>
  <si>
    <r>
      <rPr>
        <b/>
        <sz val="12"/>
        <rFont val="Arial"/>
        <family val="2"/>
      </rPr>
      <t>1</t>
    </r>
    <r>
      <rPr>
        <sz val="12"/>
        <rFont val="Arial"/>
        <family val="2"/>
      </rPr>
      <t xml:space="preserve">.Coordinar con los lideres de los procesos las acciones para subsanar los hallazgos vencidos y el replanteamiento de las acciones de mejora no efectivas.
</t>
    </r>
    <r>
      <rPr>
        <b/>
        <sz val="12"/>
        <rFont val="Arial"/>
        <family val="2"/>
      </rPr>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</si>
  <si>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y retiro de hallazgos del PM.(1).
</t>
    </r>
  </si>
  <si>
    <t xml:space="preserve">En la suscripción del seguimiento del PM con corte 26/07/16, se efectuaron las siguientes actividades:
Numeración de hallazgos,
Identificación de la causa,
Inclusión de los retirados,
Retiro de los hallazgos con acciones efectivas,
Apertura de las acciones no efectivas.
Anexo: certificado de Suscripción, PM ajustado, procedimiento y Circular Actualizada.
</t>
  </si>
  <si>
    <t>OFICINA DE CONTROL INTERNO</t>
  </si>
  <si>
    <t>FILA_447</t>
  </si>
  <si>
    <r>
      <rPr>
        <b/>
        <sz val="12"/>
        <rFont val="Arial"/>
        <family val="2"/>
      </rPr>
      <t>2</t>
    </r>
    <r>
      <rPr>
        <sz val="12"/>
        <rFont val="Arial"/>
        <family val="2"/>
      </rPr>
      <t xml:space="preserve">. Remitir a Disciplinarios los Responsables de Gestionar los Hallazgos, que no justifiquen ante el Comite Directivo la causa del no cumplimiento de los terminos suscritos en el PM. 
</t>
    </r>
    <r>
      <rPr>
        <b/>
        <sz val="12"/>
        <rFont val="Arial"/>
        <family val="2"/>
      </rPr>
      <t>3.</t>
    </r>
    <r>
      <rPr>
        <sz val="12"/>
        <rFont val="Arial"/>
        <family val="2"/>
      </rPr>
      <t xml:space="preserve"> En el seguimiento realizado por la OCI al avance de los Hallazgos, identificar incumplimiento del cargue de los soportes en el repositorio establecido para el efecto. </t>
    </r>
  </si>
  <si>
    <r>
      <rPr>
        <b/>
        <sz val="12"/>
        <rFont val="Arial"/>
        <family val="2"/>
      </rPr>
      <t>2.</t>
    </r>
    <r>
      <rPr>
        <sz val="12"/>
        <rFont val="Arial"/>
        <family val="2"/>
      </rPr>
      <t xml:space="preserve"> Remitir trimestralmente a Disciplinarios los Hallazgos no cumplidos.
</t>
    </r>
    <r>
      <rPr>
        <b/>
        <sz val="12"/>
        <rFont val="Arial"/>
        <family val="2"/>
      </rPr>
      <t>3.</t>
    </r>
    <r>
      <rPr>
        <sz val="12"/>
        <rFont val="Arial"/>
        <family val="2"/>
      </rPr>
      <t xml:space="preserve"> Actualizar circular informativa.</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</si>
  <si>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Procedimiento de cargue del PM al aplicativo SIRECI y retiro de hallazgos del PM.(1).
4.Circular actualizada(1)</t>
    </r>
  </si>
  <si>
    <t>FILA_448</t>
  </si>
  <si>
    <r>
      <rPr>
        <b/>
        <sz val="12"/>
        <rFont val="Arial"/>
        <family val="2"/>
      </rPr>
      <t>4.</t>
    </r>
    <r>
      <rPr>
        <sz val="12"/>
        <rFont val="Arial"/>
        <family val="2"/>
      </rPr>
      <t>Incluir los 28 hallazgos pendientes de informes anteriores y no dar de baja hallazgos sin el soporte de la CGR.</t>
    </r>
    <r>
      <rPr>
        <b/>
        <sz val="12"/>
        <rFont val="Arial"/>
        <family val="2"/>
      </rPr>
      <t xml:space="preserve">
5</t>
    </r>
    <r>
      <rPr>
        <sz val="12"/>
        <rFont val="Arial"/>
        <family val="2"/>
      </rPr>
      <t>.Solicitar a los lideres de los procesos el replanteamiento de las acciones no efectivas.</t>
    </r>
    <r>
      <rPr>
        <b/>
        <sz val="12"/>
        <rFont val="Arial"/>
        <family val="2"/>
      </rPr>
      <t xml:space="preserve">
6.</t>
    </r>
    <r>
      <rPr>
        <sz val="12"/>
        <rFont val="Arial"/>
        <family val="2"/>
      </rPr>
      <t>Establecer mecanismos de control  que garanticen la integridad de la información a cargar al SIRECI.
7</t>
    </r>
    <r>
      <rPr>
        <b/>
        <sz val="12"/>
        <rFont val="Arial"/>
        <family val="2"/>
      </rPr>
      <t>.</t>
    </r>
    <r>
      <rPr>
        <sz val="12"/>
        <rFont val="Arial"/>
        <family val="2"/>
      </rPr>
      <t xml:space="preserve">Gestionar la numeración e identificar los hallazgos de vigencias anteriores.
</t>
    </r>
    <r>
      <rPr>
        <b/>
        <sz val="12"/>
        <color rgb="FF002060"/>
        <rFont val="Arial"/>
        <family val="2"/>
      </rPr>
      <t/>
    </r>
  </si>
  <si>
    <r>
      <rPr>
        <b/>
        <sz val="12"/>
        <rFont val="Arial"/>
        <family val="2"/>
      </rPr>
      <t xml:space="preserve">4. </t>
    </r>
    <r>
      <rPr>
        <sz val="12"/>
        <rFont val="Arial"/>
        <family val="2"/>
      </rPr>
      <t>Ajustar el PMI, con los hallazgos faltantes.</t>
    </r>
    <r>
      <rPr>
        <b/>
        <sz val="12"/>
        <rFont val="Arial"/>
        <family val="2"/>
      </rPr>
      <t xml:space="preserve">
5.</t>
    </r>
    <r>
      <rPr>
        <sz val="12"/>
        <rFont val="Arial"/>
        <family val="2"/>
      </rPr>
      <t xml:space="preserve">Procedimiento para el cargue de la información al SIRECI.
</t>
    </r>
    <r>
      <rPr>
        <b/>
        <sz val="12"/>
        <rFont val="Arial"/>
        <family val="2"/>
      </rPr>
      <t>6.</t>
    </r>
    <r>
      <rPr>
        <sz val="12"/>
        <rFont val="Arial"/>
        <family val="2"/>
      </rPr>
      <t xml:space="preserve">Numerar los hallazgos e incluir la causa de los mismos.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</si>
  <si>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(1).
</t>
    </r>
  </si>
  <si>
    <t>FILA_449</t>
  </si>
  <si>
    <r>
      <rPr>
        <b/>
        <sz val="12"/>
        <rFont val="Arial"/>
        <family val="2"/>
      </rPr>
      <t xml:space="preserve">8. </t>
    </r>
    <r>
      <rPr>
        <sz val="12"/>
        <rFont val="Arial"/>
        <family val="2"/>
      </rPr>
      <t>Gestionar,</t>
    </r>
    <r>
      <rPr>
        <b/>
        <sz val="12"/>
        <rFont val="Arial"/>
        <family val="2"/>
      </rPr>
      <t xml:space="preserve"> </t>
    </r>
    <r>
      <rPr>
        <sz val="12"/>
        <rFont val="Arial"/>
        <family val="2"/>
      </rPr>
      <t>Identificar e incluir la causa del hallazgo en los que carecen de esta información.
9</t>
    </r>
    <r>
      <rPr>
        <b/>
        <sz val="12"/>
        <rFont val="Arial"/>
        <family val="2"/>
      </rPr>
      <t>.</t>
    </r>
    <r>
      <rPr>
        <sz val="12"/>
        <rFont val="Arial"/>
        <family val="2"/>
      </rPr>
      <t>Establecer mecanismos de control que asegure que el diligenciamiento de la columna modalidad de suscripción esté acorde con la presentación del PM.</t>
    </r>
  </si>
  <si>
    <r>
      <rPr>
        <b/>
        <sz val="12"/>
        <rFont val="Arial"/>
        <family val="2"/>
      </rPr>
      <t>7.</t>
    </r>
    <r>
      <rPr>
        <sz val="12"/>
        <rFont val="Arial"/>
        <family val="2"/>
      </rPr>
      <t xml:space="preserve"> Cargar la causa del hallazgo en los que no la tienen.
</t>
    </r>
    <r>
      <rPr>
        <b/>
        <sz val="12"/>
        <rFont val="Arial"/>
        <family val="2"/>
      </rPr>
      <t>8.</t>
    </r>
    <r>
      <rPr>
        <sz val="12"/>
        <rFont val="Arial"/>
        <family val="2"/>
      </rPr>
      <t xml:space="preserve">Verificar la modalidad de registtro.
</t>
    </r>
    <r>
      <rPr>
        <b/>
        <sz val="12"/>
        <color theme="1"/>
        <rFont val="Arial"/>
        <family val="2"/>
      </rPr>
      <t/>
    </r>
  </si>
  <si>
    <t>FILA_450</t>
  </si>
  <si>
    <t>Según, los documentos analizados, se identifican como causales de la no terminación del proyecto, entre otras debilidades en la planeación, deficientes estudios técnicos, económicos y sociales y la problemática en la ejecución del proyecto.</t>
  </si>
  <si>
    <t>FILA_451</t>
  </si>
  <si>
    <t>FILA_452</t>
  </si>
  <si>
    <t>La situación descrita se debió a fallas en la ejecución de las obras y a un procedimiento constructivo deficiente en la ampliación y pavimentación de la pista, también a falencias de la interventoría, lo cual puede constituir un presunto menoscabo al patrimonio del Estado.</t>
  </si>
  <si>
    <t>FILA_453</t>
  </si>
  <si>
    <t>FILA_454</t>
  </si>
  <si>
    <t>Sin que se evidencie la aplicación de controles suficientes, que permitan conocer con precisión que las exenciones del impuesto de timbre son las correctas y se retornen al viajero y que lo pagado de impuesto por los viajeros a las aerolíneas y lo ingresado al Tesoro Nacional corresponda a los montos correspondientes, lo cual genera riesgo sobre el control de estos recursos.</t>
  </si>
  <si>
    <t xml:space="preserve">Se implemento el procedimiento de auditorias en el aplicativo isolucion, en estos aeropuertos, adicionalmente se incorporo el reporte de cruce de informacion con operaciones aereas, y se establecio el control de lo pagado contra lo entregado por las aerolineas </t>
  </si>
  <si>
    <t>Seguimiento a los reportes de los aeropuertos por concepto de auditorias realizadas (Cruces de información con operaciones aereas y verificación de lo pagado contra lo reportado y generado.)</t>
  </si>
  <si>
    <t>Informes trimestrales a los aeropuertos y seguimiento a los mismos</t>
  </si>
  <si>
    <t>FILA_455</t>
  </si>
  <si>
    <t>La anterior situación denota deficiencias en la entrega de la información y tiene presunta connotación disciplinaria porque contraviene posiblemente el principio de Institucionalidad e instrumentalidad consagrado en el literal c) del artículo 4° de la Ley 594 de 2000,</t>
  </si>
  <si>
    <r>
      <rPr>
        <b/>
        <sz val="12"/>
        <rFont val="Arial"/>
        <family val="2"/>
      </rPr>
      <t>1.</t>
    </r>
    <r>
      <rPr>
        <sz val="12"/>
        <rFont val="Arial"/>
        <family val="2"/>
      </rPr>
      <t xml:space="preserve">Solicitar concepto al Archivo General de la Nación para el proceso de entrega de archivos de las concesiones subrogadas.
</t>
    </r>
    <r>
      <rPr>
        <b/>
        <sz val="12"/>
        <color rgb="FF002060"/>
        <rFont val="Arial"/>
        <family val="2"/>
      </rPr>
      <t/>
    </r>
  </si>
  <si>
    <t xml:space="preserve">1.Elaboración de los oficios de solicitud y radicación(2)
</t>
  </si>
  <si>
    <r>
      <rPr>
        <b/>
        <sz val="12"/>
        <rFont val="Arial"/>
        <family val="2"/>
      </rPr>
      <t>1.</t>
    </r>
    <r>
      <rPr>
        <sz val="12"/>
        <rFont val="Arial"/>
        <family val="2"/>
      </rPr>
      <t xml:space="preserve">Oficios de solicitud(2)
</t>
    </r>
    <r>
      <rPr>
        <b/>
        <sz val="12"/>
        <color rgb="FFC00000"/>
        <rFont val="Arial"/>
        <family val="2"/>
      </rPr>
      <t/>
    </r>
  </si>
  <si>
    <t>FILA_456</t>
  </si>
  <si>
    <r>
      <rPr>
        <b/>
        <sz val="12"/>
        <rFont val="Arial"/>
        <family val="2"/>
      </rPr>
      <t>2.</t>
    </r>
    <r>
      <rPr>
        <sz val="12"/>
        <rFont val="Arial"/>
        <family val="2"/>
      </rPr>
      <t xml:space="preserve">Solicitar acompañamiento al Archivo General en la entrega de los archivos de los contratos
</t>
    </r>
    <r>
      <rPr>
        <b/>
        <sz val="12"/>
        <color rgb="FF002060"/>
        <rFont val="Arial"/>
        <family val="2"/>
      </rPr>
      <t/>
    </r>
  </si>
  <si>
    <r>
      <rPr>
        <b/>
        <sz val="12"/>
        <rFont val="Arial"/>
        <family val="2"/>
      </rPr>
      <t>2</t>
    </r>
    <r>
      <rPr>
        <sz val="12"/>
        <rFont val="Arial"/>
        <family val="2"/>
      </rPr>
      <t>.Elaboración de las Actas de los Comites y de las de entrega del archivo</t>
    </r>
  </si>
  <si>
    <r>
      <rPr>
        <b/>
        <sz val="12"/>
        <rFont val="Arial"/>
        <family val="2"/>
      </rPr>
      <t>2.</t>
    </r>
    <r>
      <rPr>
        <sz val="12"/>
        <rFont val="Arial"/>
        <family val="2"/>
      </rPr>
      <t>Actas de los Comites</t>
    </r>
    <r>
      <rPr>
        <b/>
        <sz val="12"/>
        <rFont val="Arial"/>
        <family val="2"/>
      </rPr>
      <t>(10)</t>
    </r>
    <r>
      <rPr>
        <sz val="12"/>
        <rFont val="Arial"/>
        <family val="2"/>
      </rPr>
      <t>.</t>
    </r>
  </si>
  <si>
    <t>FILA_457</t>
  </si>
  <si>
    <r>
      <rPr>
        <b/>
        <sz val="12"/>
        <rFont val="Arial"/>
        <family val="2"/>
      </rPr>
      <t>3.</t>
    </r>
    <r>
      <rPr>
        <sz val="12"/>
        <rFont val="Arial"/>
        <family val="2"/>
      </rPr>
      <t xml:space="preserve">Crear Comité Técnico entre ANI y AEROCIVIL quien efectuara seguimiento a la entrega de los archivos
</t>
    </r>
    <r>
      <rPr>
        <b/>
        <sz val="12"/>
        <color rgb="FF002060"/>
        <rFont val="Arial"/>
        <family val="2"/>
      </rPr>
      <t/>
    </r>
  </si>
  <si>
    <r>
      <rPr>
        <b/>
        <sz val="12"/>
        <rFont val="Arial"/>
        <family val="2"/>
      </rPr>
      <t>3</t>
    </r>
    <r>
      <rPr>
        <sz val="12"/>
        <rFont val="Arial"/>
        <family val="2"/>
      </rPr>
      <t xml:space="preserve">.Creación del Comité Técnico.
</t>
    </r>
  </si>
  <si>
    <r>
      <t xml:space="preserve">3. </t>
    </r>
    <r>
      <rPr>
        <sz val="12"/>
        <rFont val="Arial"/>
        <family val="2"/>
      </rPr>
      <t>Acto administrativo de creación.</t>
    </r>
  </si>
  <si>
    <r>
      <rPr>
        <b/>
        <sz val="12"/>
        <rFont val="Arial"/>
        <family val="2"/>
      </rPr>
      <t xml:space="preserve">4. </t>
    </r>
    <r>
      <rPr>
        <sz val="12"/>
        <rFont val="Arial"/>
        <family val="2"/>
      </rPr>
      <t>Establecer Plan de Trabajo concertado entre las partes para la entrega de los archivos de los contratos de concesión subrogados.</t>
    </r>
  </si>
  <si>
    <r>
      <t xml:space="preserve">4. </t>
    </r>
    <r>
      <rPr>
        <sz val="12"/>
        <rFont val="Arial"/>
        <family val="2"/>
      </rPr>
      <t>Elaborar Plan de Trabajo</t>
    </r>
  </si>
  <si>
    <r>
      <t xml:space="preserve">4. </t>
    </r>
    <r>
      <rPr>
        <sz val="12"/>
        <rFont val="Arial"/>
        <family val="2"/>
      </rPr>
      <t>Plan de Trabajo concertado con la ANI, con responsables y fechas de cumplimiento para la entrega del archivo, fecha en la cual se podrá cerrar el hallazgo.</t>
    </r>
  </si>
  <si>
    <t>Lo anterior, debido a falta de efectividad en la aplicación de controles y del ejercicio de las actividades de interventoría y supervisión, lo que genera inconsistencias en la información consignada en los documentos soportes del desarrollo del contrato y conlleva a interpretaciones inadecuadas, por parte de quienes revisan dichos documentos y/o ejercen un control posterior a los mismos</t>
  </si>
  <si>
    <t>FILA_460</t>
  </si>
  <si>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</si>
  <si>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FILA_461</t>
  </si>
  <si>
    <t>Lo anterior, debido a deficiencias en la planeación y estructuración del proyecto y falta de definición por parte de la Entidad respecto a cómo quedaría finalmente después de las obras el plano de la AlP del aeropuerto de Bucaramanga en lo que respecta a las calles de rodaje y respecto a la ubicación y uso de la mangaveleta.</t>
  </si>
  <si>
    <t>FILA_462</t>
  </si>
  <si>
    <r>
      <rPr>
        <b/>
        <sz val="12"/>
        <rFont val="Arial"/>
        <family val="2"/>
      </rPr>
      <t>2.</t>
    </r>
    <r>
      <rPr>
        <sz val="12"/>
        <rFont val="Arial"/>
        <family val="2"/>
      </rPr>
      <t xml:space="preserve">Instalar los letreros en  aeropuertos donde apliquen dada su categoria.
</t>
    </r>
    <r>
      <rPr>
        <b/>
        <sz val="12"/>
        <color rgb="FF002060"/>
        <rFont val="Arial"/>
        <family val="2"/>
      </rPr>
      <t/>
    </r>
  </si>
  <si>
    <r>
      <rPr>
        <b/>
        <sz val="12"/>
        <rFont val="Arial"/>
        <family val="2"/>
      </rPr>
      <t>2.</t>
    </r>
    <r>
      <rPr>
        <sz val="12"/>
        <rFont val="Arial"/>
        <family val="2"/>
      </rPr>
      <t xml:space="preserve">Gestion para instalacion.
</t>
    </r>
    <r>
      <rPr>
        <b/>
        <sz val="12"/>
        <rFont val="Arial"/>
        <family val="2"/>
      </rPr>
      <t/>
    </r>
  </si>
  <si>
    <r>
      <rPr>
        <b/>
        <sz val="12"/>
        <rFont val="Arial"/>
        <family val="2"/>
      </rPr>
      <t>2.</t>
    </r>
    <r>
      <rPr>
        <sz val="12"/>
        <rFont val="Arial"/>
        <family val="2"/>
      </rPr>
      <t xml:space="preserve">Informe de avance para instalación(1)
</t>
    </r>
    <r>
      <rPr>
        <b/>
        <sz val="12"/>
        <rFont val="Arial"/>
        <family val="2"/>
      </rPr>
      <t/>
    </r>
  </si>
  <si>
    <t>FILA_463</t>
  </si>
  <si>
    <r>
      <rPr>
        <b/>
        <sz val="12"/>
        <rFont val="Arial"/>
        <family val="2"/>
      </rPr>
      <t>3.</t>
    </r>
    <r>
      <rPr>
        <sz val="12"/>
        <rFont val="Arial"/>
        <family val="2"/>
      </rPr>
      <t>Fortalecer la etapa de maduración de los proyectos para la planeación y planificación técnica lo que permite obtener un banco de proyectos con los respectivos estudios y diseños aprobados por las diferentes areas tecnicas de la  entidad.</t>
    </r>
  </si>
  <si>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</si>
  <si>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3.</t>
    </r>
    <r>
      <rPr>
        <sz val="12"/>
        <rFont val="Arial"/>
        <family val="2"/>
      </rPr>
      <t xml:space="preserve">Muestra semestral de Proyectos de Estudios y diseños(1) </t>
    </r>
  </si>
  <si>
    <t>FILA_464</t>
  </si>
  <si>
    <t>FILA_465</t>
  </si>
  <si>
    <t xml:space="preserve">Con lo anterior, presuntamente se trasgreden los principios de eficiencia y eficacia, así como también se evidencia el incumplimiento de lo dispuesto en los Artículos 82 "Responsabilidad de los interventores" y 83 "Supervisión e interventoría contractual" de la Ley 1474 de 2011 y numerales 1° y 4° del Artículos 4° de la Ley 80 de 1993 y numeral 1^ del Artículo 26° de la Ley 80 de 1993 </t>
  </si>
  <si>
    <t>FILA_468</t>
  </si>
  <si>
    <t>Lo anterior, originado por deficiencias en la labor de seguimiento y control por parte de la interventoría y de gestión por parte de la AEROCIVIL, presuntamente incumpliendo así lo dispuesto en los Artículos 82 "Responsabilidad de los interventores" y 83 "Supervisión e interventoría contractual" de la Ley 1474 de 2011 y el numeral r de los Artículos 4° y 26° de la Ley 80 de 1993; lo que</t>
  </si>
  <si>
    <t>FILA_469</t>
  </si>
  <si>
    <t>FILA_470</t>
  </si>
  <si>
    <t>Lo identificado refleja deficiencias en la planeación, principalmente, en los estudios previos del contrato, así como también en el ejercicio de la la labor de seguimiento y control por parte de la interventoría en el desarrollo del mismo, afectando el alcance y meta física establecidas contractualmente.</t>
  </si>
  <si>
    <t>FILA_471</t>
  </si>
  <si>
    <t>FILA_472</t>
  </si>
  <si>
    <t>Lo anterior, ocasionado por la falta de gestión oportuna por parte de la interventoría, en ejercicio de su labor de seguimiento y control del desarrollo de las obras contratadas.</t>
  </si>
  <si>
    <t>FILA_475</t>
  </si>
  <si>
    <t>Lo anterior, originado por deficiencias en la labor de seguimiento y control por parte de la interventoría y de gestión oportuna por parte de la Aerocivil, lo que conlleva a presunto incumplimiento con lo dispuesto en el numeral 4° del Artículo 4° de la Ley 80 de 1993, referente al seguimiento periódico que debe adelantar la Entidad durante la vigencia de las garantías y a riesgo de que</t>
  </si>
  <si>
    <t>FILA_476</t>
  </si>
  <si>
    <t>FILA_477</t>
  </si>
  <si>
    <t>Situación generada por deficiencia en la ejecución del contrato de obra e Interventoría que no hizo un estricto control de calidad tanto en los materiales, en los equipos, como en la Topografía ni el seguimiento a la construcción de las obras del Terminal aéreo.</t>
  </si>
  <si>
    <t>FILA_478</t>
  </si>
  <si>
    <t>FILA_479</t>
  </si>
  <si>
    <t>FILA_480</t>
  </si>
  <si>
    <t>Lo identificado obedece a debilidades en el proceso precontractual, lo que genera información inconsistente dentro de los documentos publicados por la Entidad para el Proceso de Contratación 12001250 OR.</t>
  </si>
  <si>
    <t>Elaborar y formalizar la circular de creación y adopción del Comité de Formulación y Evaluación de Proyectos desde la SSO en aras de realizar un trabajo técnico y operativo integral</t>
  </si>
  <si>
    <t>Crear procedimiento  (lista de chequeo) de revisión de la documentacion  inherente a la ejecucion del proyecto</t>
  </si>
  <si>
    <r>
      <t>Muestra lista de chequeo trimestral avaladas por los responsables</t>
    </r>
    <r>
      <rPr>
        <b/>
        <sz val="12"/>
        <rFont val="Arial"/>
        <family val="2"/>
      </rPr>
      <t>(3)</t>
    </r>
  </si>
  <si>
    <t>Situación que se presenta por deficiencias y falta de controles efectivos en el proceso de Gestión de Proyectos de Infraestructura Aeroportuaria, con lo cual presuntamente se contraviene el artículo 8° de la Ley 1150 de 2007.</t>
  </si>
  <si>
    <r>
      <rPr>
        <b/>
        <sz val="12"/>
        <rFont val="Arial"/>
        <family val="2"/>
      </rPr>
      <t>1.</t>
    </r>
    <r>
      <rPr>
        <sz val="12"/>
        <rFont val="Arial"/>
        <family val="2"/>
      </rPr>
      <t xml:space="preserve">Socializacion del proyecto a los interesados para concientizacion de los cierres requeridos
</t>
    </r>
    <r>
      <rPr>
        <b/>
        <sz val="12"/>
        <color rgb="FF002060"/>
        <rFont val="Arial"/>
        <family val="2"/>
      </rPr>
      <t/>
    </r>
  </si>
  <si>
    <r>
      <rPr>
        <b/>
        <sz val="12"/>
        <rFont val="Arial"/>
        <family val="2"/>
      </rPr>
      <t>1.</t>
    </r>
    <r>
      <rPr>
        <sz val="12"/>
        <rFont val="Arial"/>
        <family val="2"/>
      </rPr>
      <t xml:space="preserve">Solicitar al Grupo AGA la inclusion en la reunion de CDM la socializacion de los proyectos en proceso en la DDA
</t>
    </r>
    <r>
      <rPr>
        <b/>
        <sz val="12"/>
        <rFont val="Arial"/>
        <family val="2"/>
      </rPr>
      <t/>
    </r>
  </si>
  <si>
    <r>
      <rPr>
        <b/>
        <sz val="12"/>
        <rFont val="Arial"/>
        <family val="2"/>
      </rPr>
      <t>1.</t>
    </r>
    <r>
      <rPr>
        <sz val="12"/>
        <rFont val="Arial"/>
        <family val="2"/>
      </rPr>
      <t>Actas trimestral de socialización de proyectos</t>
    </r>
    <r>
      <rPr>
        <b/>
        <sz val="12"/>
        <rFont val="Arial"/>
        <family val="2"/>
      </rPr>
      <t>(3)</t>
    </r>
    <r>
      <rPr>
        <sz val="12"/>
        <rFont val="Arial"/>
        <family val="2"/>
      </rPr>
      <t xml:space="preserve">
</t>
    </r>
    <r>
      <rPr>
        <b/>
        <sz val="12"/>
        <rFont val="Arial"/>
        <family val="2"/>
      </rPr>
      <t/>
    </r>
  </si>
  <si>
    <t>FILA_485</t>
  </si>
  <si>
    <r>
      <rPr>
        <b/>
        <sz val="12"/>
        <rFont val="Arial"/>
        <family val="2"/>
      </rPr>
      <t>2</t>
    </r>
    <r>
      <rPr>
        <sz val="12"/>
        <rFont val="Arial"/>
        <family val="2"/>
      </rPr>
      <t xml:space="preserve">.Optimizar los mecanismos de control en la revision de los documentos del proyecto
</t>
    </r>
    <r>
      <rPr>
        <b/>
        <sz val="12"/>
        <color rgb="FF002060"/>
        <rFont val="Arial"/>
        <family val="2"/>
      </rPr>
      <t/>
    </r>
  </si>
  <si>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</si>
  <si>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</si>
  <si>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FILA_486</t>
  </si>
  <si>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</si>
  <si>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r>
      <rPr>
        <b/>
        <sz val="12"/>
        <rFont val="Arial"/>
        <family val="2"/>
      </rPr>
      <t>3.</t>
    </r>
    <r>
      <rPr>
        <sz val="12"/>
        <rFont val="Arial"/>
        <family val="2"/>
      </rPr>
      <t>Muestra semestral de Proyectos de Estudios y diseños</t>
    </r>
    <r>
      <rPr>
        <b/>
        <sz val="12"/>
        <rFont val="Arial"/>
        <family val="2"/>
      </rPr>
      <t>(2)</t>
    </r>
  </si>
  <si>
    <t>FILA_487</t>
  </si>
  <si>
    <t xml:space="preserve">Lo anterior, debido a las deficiencias en la estructuración del proyecto y la falta de gestión de la entidad para haber desarrollado dichas actividades dentro de la ejecución del Contrato de Mantenimiento 13000272 OK, a pesar de que se solicitaron las ampliaciones del contrato de obra y de interventoría, en recursos por $117.6 millones y en tiempo para tal efecto, y teniendo en cuenta  </t>
  </si>
  <si>
    <t>Fortalecer la etapa de maduración de los proyectos para la planeación y planificacion técnica  para obtener un banco de proyectos con los respectivos estudios y diseños  debidamente aprobados por las areas</t>
  </si>
  <si>
    <t>Estudios y diseños previos contratados debidamente revisados por interventoria contratada y aprobados por las diferentes areas tecnicas de la Entidad.</t>
  </si>
  <si>
    <t xml:space="preserve">Muestra semestral de Proyectos de Estudios y diseños </t>
  </si>
  <si>
    <t>FILA_488</t>
  </si>
  <si>
    <t>Lo anterior, debido a falta de control y seguimiento por parte de la interventoría, lo que genera que no se cuente con un relato y descripción de las actividades de obra desarrolladas en ese lapso de tiempo.</t>
  </si>
  <si>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(3)</t>
    </r>
  </si>
  <si>
    <t>FILA_489</t>
  </si>
  <si>
    <t>Lo anterior, por falta de un adecuado ejercicio de interventoría y deficiencia en el desarrollo de las actividades de seguimiento y control al contrato de obra, lo que podría ser contrario a lo que establece el numeral 1) del artículo 4° y el numeral 1) del artículo 26 de la Ley 80 de 1993 y por tanto, constituirse en hallazgo con presunta incidencia Disciplinaria y Fiscal en cuantía</t>
  </si>
  <si>
    <r>
      <rPr>
        <b/>
        <sz val="12"/>
        <rFont val="Arial"/>
        <family val="2"/>
      </rPr>
      <t>1.</t>
    </r>
    <r>
      <rPr>
        <sz val="12"/>
        <rFont val="Arial"/>
        <family val="2"/>
      </rPr>
      <t xml:space="preserve">Optimizar los mecanismos de control en la revision de los documentos relacionados con la ejecucion de los proyecto
</t>
    </r>
    <r>
      <rPr>
        <b/>
        <sz val="12"/>
        <color rgb="FF002060"/>
        <rFont val="Arial"/>
        <family val="2"/>
      </rPr>
      <t/>
    </r>
  </si>
  <si>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</si>
  <si>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</si>
  <si>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FILA_490</t>
  </si>
  <si>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</si>
  <si>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</si>
  <si>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FILA_491</t>
  </si>
  <si>
    <t>Lo anterior, podría ser contrario a lo que establece el numeral 1) del artículo 4° y el numeral 1) del artículo 26 de la Ley 80 de 1993. Por tanto, el hallazgo tiene presunta incidencia disciplinaria y fiscal en cuantía de $23.4 millones al pagar los 17 días no laborados por la interventoría, en el periodo comprendido entre el 25 de diciembre de 2014 y el 11 de enero de 2015</t>
  </si>
  <si>
    <t>Estandarizar el mecanismo de seguimiento y control a los  grupos de la SSO y la estructura requerida para gestionar las novedades presentadas en las diferentes etapas del proyecto</t>
  </si>
  <si>
    <t>FILA_492</t>
  </si>
  <si>
    <t>Todo lo anterior, se debe a falta de estudios y diseños previos en la estructuración del proyecto que se desarrolló bajo el Contrato de Obra 13000272 OK, lo que generó inconvenientes, demoras y finalmente retrasos en la ejecución del contrato, situaciones que coadyuvaron a tener que suspender temporalmente el plazo contractual (por 68 días calendario) y a suscribir dos prórrogas</t>
  </si>
  <si>
    <r>
      <rPr>
        <b/>
        <sz val="12"/>
        <rFont val="Arial"/>
        <family val="2"/>
      </rPr>
      <t>1.</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</si>
  <si>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Muestra semestral de Proyectos de Estudios y diseños</t>
    </r>
    <r>
      <rPr>
        <b/>
        <sz val="12"/>
        <rFont val="Arial"/>
        <family val="2"/>
      </rPr>
      <t>(3)</t>
    </r>
  </si>
  <si>
    <t>FILA_493</t>
  </si>
  <si>
    <t xml:space="preserve">Lo anterior, debido a falta de la coordinación y gestión de las dependencias a cargo de la rehabilitación de la infraestructura aeroportuaria en todos sus  aspectos, obras civiles, eléctricas y ayudas visuales, al momento de estructurar el proyecto, lo que genera que no se logre oportunamente los objetivos y resultados esperados, como son; "i) Aumentar significativamente los niveles de </t>
  </si>
  <si>
    <r>
      <rPr>
        <b/>
        <sz val="12"/>
        <rFont val="Arial"/>
        <family val="2"/>
      </rPr>
      <t>1.</t>
    </r>
    <r>
      <rPr>
        <sz val="12"/>
        <rFont val="Arial"/>
        <family val="2"/>
      </rPr>
      <t>Muestra semestral de Proyectos de Estudios y diseños</t>
    </r>
    <r>
      <rPr>
        <b/>
        <sz val="12"/>
        <rFont val="Arial"/>
        <family val="2"/>
      </rPr>
      <t>(2)</t>
    </r>
  </si>
  <si>
    <t>FILA_494</t>
  </si>
  <si>
    <t xml:space="preserve">Lo anterior, denota falta de gestión de la Entidad para implementar soluciones oportunas a los requerimientos del aeropuerto, lo que genera riesgos en las operaciones aéreas por cuanto la vegetación empieza a invadir zonas de la pista y plataforma, mermando visibilidad de la demarcación a los pilotos, de otra parte, se generan riesgos en la seguridad del terminal aéreo, además, </t>
  </si>
  <si>
    <r>
      <rPr>
        <b/>
        <sz val="12"/>
        <rFont val="Arial"/>
        <family val="2"/>
      </rPr>
      <t>1.</t>
    </r>
    <r>
      <rPr>
        <sz val="12"/>
        <rFont val="Arial"/>
        <family val="2"/>
      </rPr>
      <t xml:space="preserve">Suscribir contrato de mantenimiento preventivo y correctivo de máquinas de rayos X marca L3.
</t>
    </r>
    <r>
      <rPr>
        <b/>
        <sz val="12"/>
        <color rgb="FF002060"/>
        <rFont val="Arial"/>
        <family val="2"/>
      </rPr>
      <t/>
    </r>
  </si>
  <si>
    <r>
      <rPr>
        <b/>
        <sz val="12"/>
        <rFont val="Arial"/>
        <family val="2"/>
      </rPr>
      <t>1.</t>
    </r>
    <r>
      <rPr>
        <sz val="12"/>
        <rFont val="Arial"/>
        <family val="2"/>
      </rPr>
      <t xml:space="preserve">Elaborar y Adjudicar  contrato de mantenimiento preventivo y correctivo
</t>
    </r>
    <r>
      <rPr>
        <b/>
        <sz val="12"/>
        <color rgb="FFFF0000"/>
        <rFont val="Arial"/>
        <family val="2"/>
      </rPr>
      <t/>
    </r>
  </si>
  <si>
    <r>
      <rPr>
        <b/>
        <sz val="12"/>
        <rFont val="Arial"/>
        <family val="2"/>
      </rPr>
      <t>1.</t>
    </r>
    <r>
      <rPr>
        <sz val="12"/>
        <rFont val="Arial"/>
        <family val="2"/>
      </rPr>
      <t>Contrato elaborado y adjudicado mantenimiento maquinas rayos X</t>
    </r>
    <r>
      <rPr>
        <b/>
        <sz val="12"/>
        <rFont val="Arial"/>
        <family val="2"/>
      </rPr>
      <t>(1)</t>
    </r>
    <r>
      <rPr>
        <sz val="12"/>
        <rFont val="Arial"/>
        <family val="2"/>
      </rPr>
      <t xml:space="preserve">
</t>
    </r>
    <r>
      <rPr>
        <b/>
        <sz val="12"/>
        <rFont val="Arial"/>
        <family val="2"/>
      </rPr>
      <t/>
    </r>
  </si>
  <si>
    <t>Se anexa contrato para el Mantenimiento Preventivo y Correctivo de Máquinas de Rayos X Marca L3 Instaladas en Diferentes aeropuertos del País número 00016287 de 2016 y Acta de inicio del 10 de junio de 2016.</t>
  </si>
  <si>
    <t>FILA_495</t>
  </si>
  <si>
    <r>
      <rPr>
        <b/>
        <sz val="12"/>
        <rFont val="Arial"/>
        <family val="2"/>
      </rPr>
      <t>2.</t>
    </r>
    <r>
      <rPr>
        <sz val="12"/>
        <rFont val="Arial"/>
        <family val="2"/>
      </rPr>
      <t xml:space="preserve">Realizar mantenimiento ascensor torre de control aeropuerto de Neiva.
</t>
    </r>
    <r>
      <rPr>
        <b/>
        <sz val="12"/>
        <color rgb="FF002060"/>
        <rFont val="Arial"/>
        <family val="2"/>
      </rPr>
      <t/>
    </r>
  </si>
  <si>
    <r>
      <rPr>
        <b/>
        <sz val="12"/>
        <rFont val="Arial"/>
        <family val="2"/>
      </rPr>
      <t>2.</t>
    </r>
    <r>
      <rPr>
        <sz val="12"/>
        <rFont val="Arial"/>
        <family val="2"/>
      </rPr>
      <t xml:space="preserve">Ejecutar mantenimiento del  ascensor de la Torre de Control Aeropuerto de Neiva
</t>
    </r>
    <r>
      <rPr>
        <b/>
        <sz val="12"/>
        <color rgb="FFFF0000"/>
        <rFont val="Arial"/>
        <family val="2"/>
      </rPr>
      <t/>
    </r>
  </si>
  <si>
    <r>
      <rPr>
        <b/>
        <sz val="12"/>
        <rFont val="Arial"/>
        <family val="2"/>
      </rPr>
      <t>2.</t>
    </r>
    <r>
      <rPr>
        <sz val="12"/>
        <rFont val="Arial"/>
        <family val="2"/>
      </rPr>
      <t>Acta final o informe de recibo final del mantenimiento del ascensor</t>
    </r>
    <r>
      <rPr>
        <b/>
        <sz val="12"/>
        <rFont val="Arial"/>
        <family val="2"/>
      </rPr>
      <t>(1)</t>
    </r>
    <r>
      <rPr>
        <sz val="12"/>
        <rFont val="Arial"/>
        <family val="2"/>
      </rPr>
      <t xml:space="preserve">
</t>
    </r>
    <r>
      <rPr>
        <b/>
        <sz val="12"/>
        <rFont val="Arial"/>
        <family val="2"/>
      </rPr>
      <t/>
    </r>
  </si>
  <si>
    <t>FILA_496</t>
  </si>
  <si>
    <r>
      <rPr>
        <b/>
        <sz val="12"/>
        <rFont val="Arial"/>
        <family val="2"/>
      </rPr>
      <t>3.</t>
    </r>
    <r>
      <rPr>
        <sz val="12"/>
        <rFont val="Arial"/>
        <family val="2"/>
      </rPr>
      <t xml:space="preserve">Realizar mantenimiento a las balizas de las luces de fin y borde de pista
</t>
    </r>
    <r>
      <rPr>
        <b/>
        <sz val="12"/>
        <color rgb="FF002060"/>
        <rFont val="Arial"/>
        <family val="2"/>
      </rPr>
      <t/>
    </r>
  </si>
  <si>
    <r>
      <rPr>
        <b/>
        <sz val="12"/>
        <rFont val="Arial"/>
        <family val="2"/>
      </rPr>
      <t>3.</t>
    </r>
    <r>
      <rPr>
        <sz val="12"/>
        <rFont val="Arial"/>
        <family val="2"/>
      </rPr>
      <t xml:space="preserve">Ejecutar manternimiento de las balizas de las luces de pista
</t>
    </r>
    <r>
      <rPr>
        <b/>
        <sz val="12"/>
        <color rgb="FFFF0000"/>
        <rFont val="Arial"/>
        <family val="2"/>
      </rPr>
      <t/>
    </r>
  </si>
  <si>
    <t>FILA_497</t>
  </si>
  <si>
    <r>
      <rPr>
        <b/>
        <sz val="12"/>
        <rFont val="Arial"/>
        <family val="2"/>
      </rPr>
      <t>4.</t>
    </r>
    <r>
      <rPr>
        <sz val="12"/>
        <rFont val="Arial"/>
        <family val="2"/>
      </rPr>
      <t>Programar rocerias del área de seguridad del aeropuerto de neiva</t>
    </r>
  </si>
  <si>
    <r>
      <rPr>
        <b/>
        <sz val="12"/>
        <rFont val="Arial"/>
        <family val="2"/>
      </rPr>
      <t>4.</t>
    </r>
    <r>
      <rPr>
        <sz val="12"/>
        <rFont val="Arial"/>
        <family val="2"/>
      </rPr>
      <t xml:space="preserve">Ejecutar la rocería de las zonas de seguridad.
</t>
    </r>
    <r>
      <rPr>
        <b/>
        <sz val="12"/>
        <color rgb="FFFF0000"/>
        <rFont val="Arial"/>
        <family val="2"/>
      </rPr>
      <t/>
    </r>
  </si>
  <si>
    <r>
      <rPr>
        <b/>
        <sz val="12"/>
        <rFont val="Arial"/>
        <family val="2"/>
      </rPr>
      <t>4.</t>
    </r>
    <r>
      <rPr>
        <sz val="12"/>
        <rFont val="Arial"/>
        <family val="2"/>
      </rPr>
      <t>Acta final o informe de la ejecución de la rocería</t>
    </r>
    <r>
      <rPr>
        <b/>
        <sz val="12"/>
        <rFont val="Arial"/>
        <family val="2"/>
      </rPr>
      <t>(1)</t>
    </r>
  </si>
  <si>
    <t>Se anexa Acta de Recibo Final de fecha 14/12/2015 y Acta de Inicio del 27 de mayo de 2016, de los contratos de Mantenimiento Zonas de Seguirdad Aeropuerto Benito Salas Vargas de la Ciudad de Neiva (Huila) de los contratos de prestación de servicios número 15000521 y 20016029 respectivamente.</t>
  </si>
  <si>
    <t>DIRECCIÓN REGIONAL CUNDINAMARCA</t>
  </si>
  <si>
    <t>FILA_498</t>
  </si>
  <si>
    <t xml:space="preserve">Lo anterior, denota falta de estudios previos, Inadecuada estructuración del proyecto y de los requerimientos técnicos a contratar, lo que impide solucionar las verdaderas necesidades que se presentan en la infraestructura aeroportuaria y por ende no se cumple con los propósitos previstos, además, se evidencia debilidades en las funciones de supervisión, </t>
  </si>
  <si>
    <t>Fortalecer la etapa de maduración de los proyectos para la planeación de los mismos en cada vigencia, generando procesos de planificacion técnica de acuerdo a las necesidad reportadas por los regionales</t>
  </si>
  <si>
    <r>
      <rPr>
        <b/>
        <sz val="12"/>
        <rFont val="Arial"/>
        <family val="2"/>
      </rPr>
      <t>1.</t>
    </r>
    <r>
      <rPr>
        <sz val="12"/>
        <rFont val="Arial"/>
        <family val="2"/>
      </rPr>
      <t>Seguimiento y control banco de proyectos regionales</t>
    </r>
  </si>
  <si>
    <t>FILA_499</t>
  </si>
  <si>
    <t>Lo anterior, refleja deficiencias en la ejecución del contrato, así como también en la labor de seguimiento y control, y en la toma de decisiones oportunas y adecuadas por parte de la interventoría y la Aerocivil; con lo cual  presuntamente se incumple con lo dispuesto en los Artículos 82 "Responsabilidad de los interventores" y 83 "Supervisión e interventoría contractual"</t>
  </si>
  <si>
    <t>FILA_500</t>
  </si>
  <si>
    <t xml:space="preserve">Lo anterior, por deficiencias en la gestión oportuna por parte de la Aerocivil, en lo concerniente a efectuar los requerimientos pertinentes para subsanar dichos inconvenientes, lo que se constituye en presunto incumplimiento a lo dispuesto en el Artículo 83 "Supervisión e interventoría contractual de la Ley 1474 de 2011 y el numeral 4° del Artículos 4° y numeral 1" del Artículo 26° </t>
  </si>
  <si>
    <t>FILA_501</t>
  </si>
  <si>
    <t>FILA_502</t>
  </si>
  <si>
    <t xml:space="preserve">Lo expuesto, refleja la falta de planeación para la suscripción y ejecución del contrato en comento, así como la deficiente supervisión, seguimiento y control por parte de la Aerocivil y la interventoría, actuando presuntamente en contra del principio de eficiencia, y por ende hace evidente las debilidades en la estructuración de los Estudios Previos; con lo cual presuntamente se </t>
  </si>
  <si>
    <r>
      <rPr>
        <b/>
        <sz val="12"/>
        <rFont val="Arial"/>
        <family val="2"/>
      </rPr>
      <t>1.</t>
    </r>
    <r>
      <rPr>
        <sz val="12"/>
        <rFont val="Arial"/>
        <family val="2"/>
      </rPr>
      <t xml:space="preserve">Fortalecer la etapa de maduración de los proyectos para la planeación y planificacion técnica  para obtener un banco de proyectos con los respectivos estudios y diseños  debidamente aprobados por las areas
</t>
    </r>
    <r>
      <rPr>
        <b/>
        <sz val="12"/>
        <color rgb="FF002060"/>
        <rFont val="Arial"/>
        <family val="2"/>
      </rPr>
      <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</si>
  <si>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
    </r>
  </si>
  <si>
    <r>
      <rPr>
        <b/>
        <sz val="12"/>
        <rFont val="Arial"/>
        <family val="2"/>
      </rPr>
      <t>1.</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</si>
  <si>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t>FILA_503</t>
  </si>
  <si>
    <r>
      <rPr>
        <b/>
        <sz val="12"/>
        <rFont val="Arial"/>
        <family val="2"/>
      </rPr>
      <t>2</t>
    </r>
    <r>
      <rPr>
        <sz val="12"/>
        <rFont val="Arial"/>
        <family val="2"/>
      </rPr>
      <t>.Implementar una estructura de  apoyo a los supervisores con profesionales de las diferentes areas  que permita ejercer un control  interdisciplinario</t>
    </r>
  </si>
  <si>
    <r>
      <rPr>
        <b/>
        <sz val="12"/>
        <rFont val="Arial"/>
        <family val="2"/>
      </rPr>
      <t>2.</t>
    </r>
    <r>
      <rPr>
        <sz val="12"/>
        <rFont val="Arial"/>
        <family val="2"/>
      </rPr>
      <t>Crear circular suscrita por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</si>
  <si>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</si>
  <si>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t>FILA_504</t>
  </si>
  <si>
    <t>Generado por las deficiencias en los controles en el sistema de información, con el consecuente riesgo de desviaciones frente al desenvolvimiento de la ejecución del contrato</t>
  </si>
  <si>
    <t>Optimizar los mecanismos de control en la revision de los documentos relacionados con la ejecucion de los proyectos</t>
  </si>
  <si>
    <r>
      <rPr>
        <b/>
        <sz val="12"/>
        <rFont val="Arial"/>
        <family val="2"/>
      </rPr>
      <t>1.</t>
    </r>
    <r>
      <rPr>
        <sz val="12"/>
        <rFont val="Arial"/>
        <family val="2"/>
      </rPr>
      <t>Crear procedimiento  (lista de chequeo) de revisión de la documentacion que inherente a la ejecucion del proyecto</t>
    </r>
  </si>
  <si>
    <r>
      <rPr>
        <b/>
        <sz val="12"/>
        <rFont val="Arial"/>
        <family val="2"/>
      </rPr>
      <t>1.</t>
    </r>
    <r>
      <rPr>
        <sz val="12"/>
        <rFont val="Arial"/>
        <family val="2"/>
      </rPr>
      <t>Muestra lista de chequeo trimestral avaladas por los responsables</t>
    </r>
    <r>
      <rPr>
        <b/>
        <sz val="12"/>
        <rFont val="Arial"/>
        <family val="2"/>
      </rPr>
      <t>(3)</t>
    </r>
  </si>
  <si>
    <t>FILA_505</t>
  </si>
  <si>
    <t>Dado lo anterior y teniendo en cuenta que la edificación (Torre de Control de Cananguchal), presenta deterioros en cuanto a los muros, fachadas, cubiertas, aires acondicionados, sistemas hidráulicos y eléctricos, por causa de la no utilización de la misma y falta de un adecuado mantenimiento rutinario, se establece que la inversión efectuada en dicha torre, fue una gestión antieconómica</t>
  </si>
  <si>
    <t>FILA_506</t>
  </si>
  <si>
    <t>FILA_507</t>
  </si>
  <si>
    <t>la revisión de los documentos precontractuales y contractuales, se evidenciaron las siguientes situaciones, que denotan, falta de efectividad en la aplicación de los controles establecidos, en los procesos de supervisión, seguimiento y control al proyecto por parte de la interventoría y la Entidad.</t>
  </si>
  <si>
    <t>FILA_508</t>
  </si>
  <si>
    <t>FILA_509</t>
  </si>
  <si>
    <t>FILA_510</t>
  </si>
  <si>
    <t>FILA_511</t>
  </si>
  <si>
    <t>Estas modificaciones, afectaron considerablemente el alcance físico del proyecto, por cuanto, si bien se realizó el reparcheo de 7.639 M2, no se realizó la sobrecarpeta (repavimentación) de la pista, prevista en los estudios previos y alcance del contrato.</t>
  </si>
  <si>
    <r>
      <rPr>
        <b/>
        <sz val="12"/>
        <rFont val="Arial"/>
        <family val="2"/>
      </rPr>
      <t>1.</t>
    </r>
    <r>
      <rPr>
        <sz val="12"/>
        <rFont val="Arial"/>
        <family val="2"/>
      </rPr>
      <t xml:space="preserve">Optimizar los mecanismos de control en la revision de los documentos relacionados con la ejecucion de los  proyectos
</t>
    </r>
    <r>
      <rPr>
        <b/>
        <sz val="12"/>
        <color rgb="FF002060"/>
        <rFont val="Arial"/>
        <family val="2"/>
      </rPr>
      <t/>
    </r>
  </si>
  <si>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</si>
  <si>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</si>
  <si>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t>FILA_512</t>
  </si>
  <si>
    <r>
      <rPr>
        <b/>
        <sz val="12"/>
        <rFont val="Arial"/>
        <family val="2"/>
      </rPr>
      <t>2.</t>
    </r>
    <r>
      <rPr>
        <sz val="12"/>
        <rFont val="Arial"/>
        <family val="2"/>
      </rPr>
      <t>Fortalecer la etapa de maduración del proyecto para la planeación y planificacion técnica  y obtener un banco de proyectos con los respectivos estudios y diseños</t>
    </r>
  </si>
  <si>
    <r>
      <rPr>
        <b/>
        <sz val="12"/>
        <rFont val="Arial"/>
        <family val="2"/>
      </rPr>
      <t>2</t>
    </r>
    <r>
      <rPr>
        <sz val="12"/>
        <rFont val="Arial"/>
        <family val="2"/>
      </rPr>
      <t>.Estudios y diseños previos contratados debidamente revisados por interventoria contratada y aprobados por las diferentes areas tecnicas de la Entidad.</t>
    </r>
  </si>
  <si>
    <r>
      <rPr>
        <b/>
        <sz val="12"/>
        <rFont val="Arial"/>
        <family val="2"/>
      </rPr>
      <t>2.</t>
    </r>
    <r>
      <rPr>
        <sz val="12"/>
        <rFont val="Arial"/>
        <family val="2"/>
      </rPr>
      <t>Muestra semestral de Proyectos de Estudios y diseños</t>
    </r>
    <r>
      <rPr>
        <b/>
        <sz val="12"/>
        <rFont val="Arial"/>
        <family val="2"/>
      </rPr>
      <t>(2)</t>
    </r>
  </si>
  <si>
    <t>FILA_513</t>
  </si>
  <si>
    <t>Lo anterior, debido a deficiencias en el proceso precontractual y contractual y debilidades en la supervisión de parte de la Entidad, lo que generó contratiempos y desgastes administrativos para realizar los ajustes correspondientes.</t>
  </si>
  <si>
    <t>FILA_514</t>
  </si>
  <si>
    <t>FILA_515</t>
  </si>
  <si>
    <t>Situación que se presenta, por deficiencias en las actividades de la interventoría y falta de control y seguimiento de la supervisión del contrato, con lo cual presuntamente se trasgrede los artículos 4o, 5o, 25 y 26 de la Ley 80 de 1993 y 83 de la Ley 1474 de 2011.</t>
  </si>
  <si>
    <t>FILA_516</t>
  </si>
  <si>
    <t>FILA_517</t>
  </si>
  <si>
    <t>FILA_518</t>
  </si>
  <si>
    <t>Todo lo anterior, refleja deficiencias constructivas por parte del contratista y debilidades en la supervisión y seguimiento por parte de la inteventoría al control de calidad de las obras, e igualmente debilidades en las funciones del Supervisordel contrato de interventoría,</t>
  </si>
  <si>
    <t>FILA_520</t>
  </si>
  <si>
    <t>Las situaciones que a continuación se relacionan, las cuales denotan deficiencias y falta de controles efectivos en los procesos de estructuración y ejecución y debilidades en la planeación del proyecto.</t>
  </si>
  <si>
    <t>Lo anterio, confirma las deficiencias en la labor que realiza la CGR y por tanto, el hallazgo se mantiene con la presunta incidencia disciplinaria, con lo cual presuntamente se contraviene los artículos 4o numeral 4o y 26  numeral 1o de la Ley 80 de 1993 y 83 de la Ley 1474 de 2011</t>
  </si>
  <si>
    <t>FILA_523</t>
  </si>
  <si>
    <t>FILA_524</t>
  </si>
  <si>
    <t>Esto debido a que el contratista no realizó dichos análisis que le correspondía contractualmente, lo que evidencia un recibo y suscripción del acta final del contrato inadecuado, por cuanto no se tenía certeza al momento del recibo de que las plantas estuvieran funcionando adecuadamente y los vertimientos de las aguas residuales cumplieran con la norma.</t>
  </si>
  <si>
    <t>FILA_525</t>
  </si>
  <si>
    <t>FILA_526</t>
  </si>
  <si>
    <t>Lo anterior, por debilidades en la contratación y estructuración de los proyectos que conllevaron a contratar tardíamente la interventoría al contrato de obra y que finalmente el seguimiento fuera extemporáneo al plazo contractual.</t>
  </si>
  <si>
    <t>FILA_528</t>
  </si>
  <si>
    <t xml:space="preserve">las anteriores situaciones y en especial lo atinente al sistema hidráulico, del terminal, reflejan falta de gestión de parte de la Entidad, para haber hecho efectiva la póliza de estabilidad de la obra ejecutada por el Municipio, producto del convenio interadministrativo antes referido, Y haber solucionado de fondo los problemas del sistema hidráulico, </t>
  </si>
  <si>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</si>
  <si>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t>Lo anterior, originado por deficiencias en la gestión oportuna por parte de la Aerocivil, en cuanto a efectuar los requerimientos de reparación por garantía durante la vigencia de la póliza de estabilidad, así como también por las debilidades en la ejecución y la labor de seguimiento y control por parte de la interventoría,</t>
  </si>
  <si>
    <t>FILA_530</t>
  </si>
  <si>
    <t>La titularidad o propiedad del bien a nombre de la Entidad, (Licencia de Transito) se registró el 15/09/2015, es decir, casi tres (3) años después de haberse generado la obligación.</t>
  </si>
  <si>
    <r>
      <rPr>
        <b/>
        <sz val="12"/>
        <rFont val="Arial"/>
        <family val="2"/>
      </rPr>
      <t xml:space="preserve">1. </t>
    </r>
    <r>
      <rPr>
        <sz val="12"/>
        <rFont val="Arial"/>
        <family val="2"/>
      </rPr>
      <t xml:space="preserve">Incluir en el procedimiento  de ingreso de bienes muebles el traspaso de los nuevos vehiculos.
</t>
    </r>
  </si>
  <si>
    <r>
      <rPr>
        <b/>
        <sz val="12"/>
        <rFont val="Arial"/>
        <family val="2"/>
      </rPr>
      <t>1.</t>
    </r>
    <r>
      <rPr>
        <sz val="12"/>
        <rFont val="Arial"/>
        <family val="2"/>
      </rPr>
      <t xml:space="preserve"> Actualizar procedimiento de ingreso de bienes muebles (Vehículos) a los activos de la entidad.                                    </t>
    </r>
    <r>
      <rPr>
        <b/>
        <sz val="12"/>
        <color theme="1"/>
        <rFont val="Arial"/>
        <family val="2"/>
      </rPr>
      <t/>
    </r>
  </si>
  <si>
    <r>
      <rPr>
        <b/>
        <sz val="12"/>
        <rFont val="Arial"/>
        <family val="2"/>
      </rPr>
      <t>1.</t>
    </r>
    <r>
      <rPr>
        <sz val="12"/>
        <rFont val="Arial"/>
        <family val="2"/>
      </rPr>
      <t>Procedimiento actualizado</t>
    </r>
    <r>
      <rPr>
        <b/>
        <sz val="12"/>
        <rFont val="Arial"/>
        <family val="2"/>
      </rPr>
      <t>(1)</t>
    </r>
    <r>
      <rPr>
        <sz val="12"/>
        <rFont val="Arial"/>
        <family val="2"/>
      </rPr>
      <t xml:space="preserve">                                                                          </t>
    </r>
    <r>
      <rPr>
        <b/>
        <sz val="12"/>
        <color theme="1"/>
        <rFont val="Arial"/>
        <family val="2"/>
      </rPr>
      <t/>
    </r>
  </si>
  <si>
    <t>FILA_532</t>
  </si>
  <si>
    <r>
      <rPr>
        <b/>
        <sz val="12"/>
        <rFont val="Arial"/>
        <family val="2"/>
      </rPr>
      <t xml:space="preserve">2. </t>
    </r>
    <r>
      <rPr>
        <sz val="12"/>
        <rFont val="Arial"/>
        <family val="2"/>
      </rPr>
      <t xml:space="preserve">Anexar comprobante de ingreso del camión de transporte de las torres moviles en los activos de la Entidad.
 </t>
    </r>
  </si>
  <si>
    <r>
      <rPr>
        <b/>
        <sz val="12"/>
        <rFont val="Arial"/>
        <family val="2"/>
      </rPr>
      <t>2.c</t>
    </r>
    <r>
      <rPr>
        <sz val="12"/>
        <rFont val="Arial"/>
        <family val="2"/>
      </rPr>
      <t xml:space="preserve">omprobante de ingreso y registro del vehiculo al inventario de la entidad.
</t>
    </r>
    <r>
      <rPr>
        <b/>
        <sz val="12"/>
        <color theme="1"/>
        <rFont val="Arial"/>
        <family val="2"/>
      </rPr>
      <t/>
    </r>
  </si>
  <si>
    <r>
      <rPr>
        <b/>
        <sz val="12"/>
        <rFont val="Arial"/>
        <family val="2"/>
      </rPr>
      <t>2.</t>
    </r>
    <r>
      <rPr>
        <sz val="12"/>
        <rFont val="Arial"/>
        <family val="2"/>
      </rPr>
      <t xml:space="preserve"> Comprobante de ingreso al almacen</t>
    </r>
    <r>
      <rPr>
        <b/>
        <sz val="12"/>
        <rFont val="Arial"/>
        <family val="2"/>
      </rPr>
      <t>(1)</t>
    </r>
    <r>
      <rPr>
        <sz val="12"/>
        <rFont val="Arial"/>
        <family val="2"/>
      </rPr>
      <t xml:space="preserve">
</t>
    </r>
    <r>
      <rPr>
        <b/>
        <sz val="12"/>
        <color theme="1"/>
        <rFont val="Arial"/>
        <family val="2"/>
      </rPr>
      <t/>
    </r>
  </si>
  <si>
    <t>FILA_533</t>
  </si>
  <si>
    <r>
      <rPr>
        <b/>
        <sz val="12"/>
        <rFont val="Arial"/>
        <family val="2"/>
      </rPr>
      <t>3.</t>
    </r>
    <r>
      <rPr>
        <sz val="12"/>
        <rFont val="Arial"/>
        <family val="2"/>
      </rPr>
      <t xml:space="preserve"> Incluir en los proximos contrato de adquisición de vehiculos el mantenimiento preventivo reglamentario durante la vigencia de la garantía del concesionario. </t>
    </r>
  </si>
  <si>
    <r>
      <rPr>
        <b/>
        <sz val="12"/>
        <rFont val="Arial"/>
        <family val="2"/>
      </rPr>
      <t>3.</t>
    </r>
    <r>
      <rPr>
        <sz val="12"/>
        <rFont val="Arial"/>
        <family val="2"/>
      </rPr>
      <t xml:space="preserve"> Circular informando la inclusión del mantenimiento preventivo en los nuevos contratos de compra de vehiculos.</t>
    </r>
  </si>
  <si>
    <r>
      <rPr>
        <b/>
        <sz val="12"/>
        <rFont val="Arial"/>
        <family val="2"/>
      </rPr>
      <t xml:space="preserve">3. </t>
    </r>
    <r>
      <rPr>
        <sz val="12"/>
        <rFont val="Arial"/>
        <family val="2"/>
      </rPr>
      <t>Circular firmada y publicada</t>
    </r>
    <r>
      <rPr>
        <b/>
        <sz val="12"/>
        <rFont val="Arial"/>
        <family val="2"/>
      </rPr>
      <t>(1)</t>
    </r>
  </si>
  <si>
    <t>FILA_534</t>
  </si>
  <si>
    <t>Lo anterior se refleja en los informes semanales y requerimientos de la interventoría donde detallan la falta de actividad del contratista, en el avance del cronograma y la ejecución de las obras. Esto se refleja también en actas de comité de obra y en la bitácora o libro de obra.</t>
  </si>
  <si>
    <t>FILA_535</t>
  </si>
  <si>
    <t>FILA_536</t>
  </si>
  <si>
    <t>Lo anterior refleja falta de planeación y deficiencias en la estructuración de los estudios previos, por la ejecución de obras nuevas sin la modificación o adición al valor inicial del contrato y por la disminución de obras o ítems contractuales afectando así el alcance inicial o meta física del proyecto.</t>
  </si>
  <si>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</si>
  <si>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Muestra semestral de Proyectos de Estudios y diseños</t>
    </r>
    <r>
      <rPr>
        <b/>
        <sz val="12"/>
        <rFont val="Arial"/>
        <family val="2"/>
      </rPr>
      <t>(1)</t>
    </r>
  </si>
  <si>
    <t>FILA_537</t>
  </si>
  <si>
    <t>Cabe anotar que un número importante de las rejillas que no fueron reemplazadas, se encuentran en mal estado, lo que pone en riesgo la seguridad de las aeronaves y vehículos que transitan por la plataforma nacional.</t>
  </si>
  <si>
    <t>FILA_538</t>
  </si>
  <si>
    <t>FILA_539</t>
  </si>
  <si>
    <t>Debilidades en la estructuración y ejecución del contrato</t>
  </si>
  <si>
    <t>FILA_540</t>
  </si>
  <si>
    <t>FILA_541</t>
  </si>
  <si>
    <t>Lo anterior, evidencia la debilidad en los estudios previos del contrato y por ende, la falta de una planeación adecuada para su estructuración.</t>
  </si>
  <si>
    <t>Fortalecer la etapa de maduración del proyecto para la planeación y planificacion técnica  y obtener un banco de proyectos con los respectivos estudios y diseños</t>
  </si>
  <si>
    <t>FILA_542</t>
  </si>
  <si>
    <t>Por la no entrega oportuna y completa de los estudios y diseños objeto del contrato 13000156 OH, la Aerocivil incluyó en el Contrato de Interventoría 3000279 OJ, la complementación de los diseños, incurriendo así en costos adicionales por $174.330,7 millones, lo cual se ve reflejado en las actas de recibo parcial del contrato de interventoría.</t>
  </si>
  <si>
    <r>
      <rPr>
        <b/>
        <sz val="12"/>
        <rFont val="Arial"/>
        <family val="2"/>
      </rPr>
      <t>1.</t>
    </r>
    <r>
      <rPr>
        <sz val="12"/>
        <rFont val="Arial"/>
        <family val="2"/>
      </rPr>
      <t xml:space="preserve">Fortalecer la etapa de maduración del proyecto para la planeación y planificacion técnica  y obtener un banco de proyectos con los respectivos estudios y diseños
</t>
    </r>
    <r>
      <rPr>
        <b/>
        <sz val="12"/>
        <rFont val="Arial"/>
        <family val="2"/>
      </rPr>
      <t>2.</t>
    </r>
    <r>
      <rPr>
        <sz val="12"/>
        <rFont val="Arial"/>
        <family val="2"/>
      </rPr>
      <t>Elaborar y formalizar la circular de creación y adopción del Comité de Formulación Y Evaluación de Proyectos desde la SSO en aras de realizar un trabajo técnico y operativo integral</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</si>
  <si>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2</t>
    </r>
    <r>
      <rPr>
        <sz val="12"/>
        <rFont val="Arial"/>
        <family val="2"/>
      </rPr>
      <t>.Elaborar y formalizar la circular de creación y adopción del Comité de Formulación y Evaluación de Proyectos</t>
    </r>
  </si>
  <si>
    <r>
      <rPr>
        <b/>
        <sz val="12"/>
        <rFont val="Arial"/>
        <family val="2"/>
      </rPr>
      <t>1.</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2.</t>
    </r>
    <r>
      <rPr>
        <sz val="12"/>
        <rFont val="Arial"/>
        <family val="2"/>
      </rPr>
      <t>Circular publicada</t>
    </r>
    <r>
      <rPr>
        <b/>
        <sz val="12"/>
        <rFont val="Arial"/>
        <family val="2"/>
      </rPr>
      <t>(1)</t>
    </r>
  </si>
  <si>
    <t>FILA_543</t>
  </si>
  <si>
    <t>Las deficiencias y falta de controles efectivos en el proceso de Gestión de Proyectos de Infraestructura Aeroportuaria, a las debilidades en las funciones de supervisión del Contrato 13000156 OH63, y a las debilidades en la estructuración y planeación del proyecto de mantenimiento y construcción de las obras del aeropuerto Palonegro de Bucaramanga.</t>
  </si>
  <si>
    <t>FILA_544</t>
  </si>
  <si>
    <t>FILA_545</t>
  </si>
  <si>
    <t>FILA_546</t>
  </si>
  <si>
    <t xml:space="preserve">Lo anterior, por la falta de aplicación efectiva de controles por parte de la Aerocivil y de articulación entre las demás instancias que tienen que ver con el proceso, lo cual se constituye en un presunta trasgresión a lo establecido en el artículo 6 de la Ley 1106 de 2006 y los principios de Eficiencia, Eficacia, Economía y Equidad establecidos en la Ley 42 de 1993 </t>
  </si>
  <si>
    <r>
      <rPr>
        <b/>
        <sz val="12"/>
        <rFont val="Arial"/>
        <family val="2"/>
      </rPr>
      <t>1.</t>
    </r>
    <r>
      <rPr>
        <sz val="12"/>
        <rFont val="Arial"/>
        <family val="2"/>
      </rPr>
      <t xml:space="preserve">Solicitar a ANI los pagos mensuales de la vigencia 2015.
</t>
    </r>
    <r>
      <rPr>
        <b/>
        <sz val="12"/>
        <color rgb="FF002060"/>
        <rFont val="Arial"/>
        <family val="2"/>
      </rPr>
      <t/>
    </r>
  </si>
  <si>
    <r>
      <rPr>
        <b/>
        <sz val="12"/>
        <rFont val="Arial"/>
        <family val="2"/>
      </rPr>
      <t>1.</t>
    </r>
    <r>
      <rPr>
        <sz val="12"/>
        <rFont val="Arial"/>
        <family val="2"/>
      </rPr>
      <t xml:space="preserve">Oficio de solicitud informes mesuales de la consignación del 2.5%.
</t>
    </r>
    <r>
      <rPr>
        <b/>
        <sz val="12"/>
        <color theme="1"/>
        <rFont val="Arial"/>
        <family val="2"/>
      </rPr>
      <t/>
    </r>
  </si>
  <si>
    <r>
      <rPr>
        <b/>
        <sz val="12"/>
        <rFont val="Arial"/>
        <family val="2"/>
      </rPr>
      <t>1.</t>
    </r>
    <r>
      <rPr>
        <sz val="12"/>
        <rFont val="Arial"/>
        <family val="2"/>
      </rPr>
      <t xml:space="preserve">Informes mensuales de la consignación de la contribución del 2,5 de los ingresos brutos 2015(12).
</t>
    </r>
    <r>
      <rPr>
        <b/>
        <sz val="12"/>
        <color theme="1"/>
        <rFont val="Arial"/>
        <family val="2"/>
      </rPr>
      <t/>
    </r>
  </si>
  <si>
    <t>FILA_547</t>
  </si>
  <si>
    <r>
      <rPr>
        <b/>
        <sz val="12"/>
        <rFont val="Arial"/>
        <family val="2"/>
      </rPr>
      <t>2.</t>
    </r>
    <r>
      <rPr>
        <sz val="12"/>
        <rFont val="Arial"/>
        <family val="2"/>
      </rPr>
      <t>Solicitar a ANI los pagos mensuales del 2016 verificados por la Interventoría.</t>
    </r>
  </si>
  <si>
    <r>
      <rPr>
        <b/>
        <sz val="12"/>
        <rFont val="Arial"/>
        <family val="2"/>
      </rPr>
      <t>2.</t>
    </r>
    <r>
      <rPr>
        <sz val="12"/>
        <rFont val="Arial"/>
        <family val="2"/>
      </rPr>
      <t xml:space="preserve">Oficio de Solicitud e Informes  de Interventorias </t>
    </r>
  </si>
  <si>
    <r>
      <rPr>
        <b/>
        <sz val="12"/>
        <rFont val="Arial"/>
        <family val="2"/>
      </rPr>
      <t>2.</t>
    </r>
    <r>
      <rPr>
        <sz val="12"/>
        <rFont val="Arial"/>
        <family val="2"/>
      </rPr>
      <t xml:space="preserve">informes mensuales de la consignación de la contribución del 2,5 de los ingresos brutos 2016(12) </t>
    </r>
  </si>
  <si>
    <t>FILA_548</t>
  </si>
  <si>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 sin fechas ni firmas, como se muestra en la tabla siguiente</t>
  </si>
  <si>
    <t>Generar un plan de acción donde todos los actos y documentos del contrato se publiquen dentro del término de ley, A través de la expedición de una circular que se remitirá a todas las áreas ejecutoras y supervisores de contratos.</t>
  </si>
  <si>
    <t>FILA_549</t>
  </si>
  <si>
    <t xml:space="preserve">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t>
  </si>
  <si>
    <t xml:space="preserve">Realizar la depuración y organización del archivo de contratación de las vigencias 2013, 2014,2015 y 2016 </t>
  </si>
  <si>
    <r>
      <rPr>
        <b/>
        <sz val="12"/>
        <rFont val="Arial"/>
        <family val="2"/>
      </rPr>
      <t xml:space="preserve">1. </t>
    </r>
    <r>
      <rPr>
        <sz val="12"/>
        <rFont val="Arial"/>
        <family val="2"/>
      </rPr>
      <t xml:space="preserve">Revisión del expediente de cada contrato para verificar su contenido y ajustarlo a las normas de archivo.                       </t>
    </r>
    <r>
      <rPr>
        <b/>
        <sz val="12"/>
        <rFont val="Arial"/>
        <family val="2"/>
      </rPr>
      <t xml:space="preserve">2. </t>
    </r>
    <r>
      <rPr>
        <sz val="12"/>
        <rFont val="Arial"/>
        <family val="2"/>
      </rPr>
      <t xml:space="preserve">Expedir circular con instructivo para entrega oportuna de documentos que deben reposar en el expediente del contrato. </t>
    </r>
  </si>
  <si>
    <r>
      <rPr>
        <b/>
        <sz val="12"/>
        <rFont val="Arial"/>
        <family val="2"/>
      </rPr>
      <t>1.</t>
    </r>
    <r>
      <rPr>
        <sz val="12"/>
        <rFont val="Arial"/>
        <family val="2"/>
      </rPr>
      <t xml:space="preserve"> Carpetas de contratos revisados
</t>
    </r>
    <r>
      <rPr>
        <b/>
        <sz val="12"/>
        <rFont val="Arial"/>
        <family val="2"/>
      </rPr>
      <t xml:space="preserve">2. </t>
    </r>
    <r>
      <rPr>
        <sz val="12"/>
        <rFont val="Arial"/>
        <family val="2"/>
      </rPr>
      <t>Circular</t>
    </r>
  </si>
  <si>
    <t>FILA_550</t>
  </si>
  <si>
    <t>AD-D-F-PE</t>
  </si>
  <si>
    <t>Sin embargo, los pagos hechos por el periodo comprendido entre el 20/03/2010 al 31/01/2014, fueron cancelados a través del rubro de Sentencias y Conciliaciones.</t>
  </si>
  <si>
    <t>Establecer un procedimiento interno en donde se determine previamente al pago de una sentencia o laudo arbitral, la imputación del pago al rubro de sentencias y conciliaciones</t>
  </si>
  <si>
    <r>
      <rPr>
        <b/>
        <sz val="12"/>
        <rFont val="Arial"/>
        <family val="2"/>
      </rPr>
      <t>1.</t>
    </r>
    <r>
      <rPr>
        <sz val="12"/>
        <rFont val="Arial"/>
        <family val="2"/>
      </rPr>
      <t>Elaboración, publicación y aplicación del procedimiento.</t>
    </r>
  </si>
  <si>
    <r>
      <rPr>
        <b/>
        <sz val="12"/>
        <rFont val="Arial"/>
        <family val="2"/>
      </rPr>
      <t>1.</t>
    </r>
    <r>
      <rPr>
        <sz val="12"/>
        <rFont val="Arial"/>
        <family val="2"/>
      </rPr>
      <t>Procedimiento adoptado (1)</t>
    </r>
  </si>
  <si>
    <t>FILA_551</t>
  </si>
  <si>
    <t>Situación que refleja que la defensa judicial de la Entidad no inició el medio de control de repetición en contra del servidor público, de conformidad con lo probado en los proceso judiciales, por lo cual presuntamente se trasgredió el Código de Procedimiento Administrativo y de lo Contencioso Administrativo y el artículo 5 Decreto 260 del 28/01/2004.</t>
  </si>
  <si>
    <t>FILA_552</t>
  </si>
  <si>
    <t>Así las cosas, no se evidencia eficacia, eficiencia y oportunidad, tendiente para recuperar los fondos públicos, lo que genera falta de utilización de los recursos oportunamente para otros fines instituciones.</t>
  </si>
  <si>
    <t>FILA_553</t>
  </si>
  <si>
    <t>Pago de intereses moratorios en sentencias.</t>
  </si>
  <si>
    <t>Se actualizará el procedimiento interno para el pago de sentencias, conciliaciones y laudos arbitrales, con el fin que exista claridad de los términos legales para proceder al pago de estos crédios judiciales.</t>
  </si>
  <si>
    <r>
      <rPr>
        <b/>
        <sz val="12"/>
        <rFont val="Arial"/>
        <family val="2"/>
      </rPr>
      <t>1.</t>
    </r>
    <r>
      <rPr>
        <sz val="12"/>
        <rFont val="Arial"/>
        <family val="2"/>
      </rPr>
      <t>Actualización acto administrativo</t>
    </r>
  </si>
  <si>
    <r>
      <rPr>
        <b/>
        <sz val="12"/>
        <rFont val="Arial"/>
        <family val="2"/>
      </rPr>
      <t>1.</t>
    </r>
    <r>
      <rPr>
        <sz val="12"/>
        <rFont val="Arial"/>
        <family val="2"/>
      </rPr>
      <t xml:space="preserve">Acto administrativo actualizado </t>
    </r>
  </si>
  <si>
    <t>FILA_554</t>
  </si>
  <si>
    <t>FILA_555</t>
  </si>
  <si>
    <t>Por cuanto su registro se efectuó con base en los informes de fiducia presentados por los concesionarios, desconociéndose el valor de las obras terminadas</t>
  </si>
  <si>
    <t xml:space="preserve">Definir en mesas de trabajo entre la ANI, Oficina de Comercialización, Dirección Financiera y Oficina Jurídica, las alternativas legales para obtener y/o registrar la información  </t>
  </si>
  <si>
    <r>
      <rPr>
        <b/>
        <sz val="12"/>
        <rFont val="Arial"/>
        <family val="2"/>
      </rPr>
      <t>1.</t>
    </r>
    <r>
      <rPr>
        <sz val="12"/>
        <rFont val="Arial"/>
        <family val="2"/>
      </rPr>
      <t>Implementar los compromisos que se deriven de las mesas de trabajo, según acta de compromisos</t>
    </r>
  </si>
  <si>
    <r>
      <rPr>
        <b/>
        <sz val="12"/>
        <rFont val="Arial"/>
        <family val="2"/>
      </rPr>
      <t>1.</t>
    </r>
    <r>
      <rPr>
        <sz val="12"/>
        <rFont val="Arial"/>
        <family val="2"/>
      </rPr>
      <t>Acta de compromisos</t>
    </r>
  </si>
  <si>
    <t>Lo anterior, debido a que no se obtuvo evidencia de soporte que defina la entidad que debe efectuar el registro de las obras adelantadas por los concesionarios con ocasión de la subrogación de los contratos de concesión a la ANI.</t>
  </si>
  <si>
    <t>Conciliación de los saldos y los registros realizados en cada una de las dos entidades para mantener los registros uniformes</t>
  </si>
  <si>
    <r>
      <rPr>
        <b/>
        <sz val="12"/>
        <rFont val="Arial"/>
        <family val="2"/>
      </rPr>
      <t>1.</t>
    </r>
    <r>
      <rPr>
        <sz val="12"/>
        <rFont val="Arial"/>
        <family val="2"/>
      </rPr>
      <t>Realización de mesas de trabajo para conciliar las cifras registradas en la contabilidad de las dos entidades, relacionadas con bienes concesionados</t>
    </r>
  </si>
  <si>
    <r>
      <rPr>
        <b/>
        <sz val="12"/>
        <rFont val="Arial"/>
        <family val="2"/>
      </rPr>
      <t>1.</t>
    </r>
    <r>
      <rPr>
        <sz val="12"/>
        <rFont val="Arial"/>
        <family val="2"/>
      </rPr>
      <t>Actas de conciliación de registros contables</t>
    </r>
  </si>
  <si>
    <t>FILA_560</t>
  </si>
  <si>
    <t>Debido, por una parte, a que en el traslado a las cuentas 1720 y 1920 no se restó la depreciación y/o amortización acumulada y, de otra parte, a las diferencias entre la información reportada en las actas y los soportes de las regionales.</t>
  </si>
  <si>
    <t>Diagnosticar, evaluar y medir el impacto de la reversión de dichas amortizaciones, previo concepto a la CGN</t>
  </si>
  <si>
    <r>
      <rPr>
        <b/>
        <sz val="12"/>
        <rFont val="Arial"/>
        <family val="2"/>
      </rPr>
      <t>1.</t>
    </r>
    <r>
      <rPr>
        <sz val="12"/>
        <rFont val="Arial"/>
        <family val="2"/>
      </rPr>
      <t xml:space="preserve">Solicitar concepto a la Contaduría General de la Nación sobre la reversión de la amortización.
</t>
    </r>
    <r>
      <rPr>
        <b/>
        <sz val="12"/>
        <rFont val="Arial"/>
        <family val="2"/>
      </rPr>
      <t>2.</t>
    </r>
    <r>
      <rPr>
        <sz val="12"/>
        <rFont val="Arial"/>
        <family val="2"/>
      </rPr>
      <t>De acuerdo con el concepto de la CGN, efectuar la reversión de la amortización realizada en los años 2011 a 2013.</t>
    </r>
  </si>
  <si>
    <r>
      <rPr>
        <b/>
        <sz val="12"/>
        <rFont val="Arial"/>
        <family val="2"/>
      </rPr>
      <t>1.</t>
    </r>
    <r>
      <rPr>
        <sz val="12"/>
        <rFont val="Arial"/>
        <family val="2"/>
      </rPr>
      <t>Solicitud de concepto</t>
    </r>
    <r>
      <rPr>
        <b/>
        <sz val="12"/>
        <rFont val="Arial"/>
        <family val="2"/>
      </rPr>
      <t>(1)</t>
    </r>
    <r>
      <rPr>
        <sz val="12"/>
        <rFont val="Arial"/>
        <family val="2"/>
      </rPr>
      <t xml:space="preserve">
</t>
    </r>
    <r>
      <rPr>
        <b/>
        <sz val="12"/>
        <rFont val="Arial"/>
        <family val="2"/>
      </rPr>
      <t>2.</t>
    </r>
    <r>
      <rPr>
        <sz val="12"/>
        <rFont val="Arial"/>
        <family val="2"/>
      </rPr>
      <t>Registro contable</t>
    </r>
    <r>
      <rPr>
        <b/>
        <sz val="12"/>
        <rFont val="Arial"/>
        <family val="2"/>
      </rPr>
      <t>(1)</t>
    </r>
  </si>
  <si>
    <t>FILA_561</t>
  </si>
  <si>
    <t>FILA_562</t>
  </si>
  <si>
    <t>Con lo descrito presuntamente se incumple el principio de causación establecido en el Plan General de Contabilidad Pública; el inciso 7 del artículo 192 del Código de Procedimiento Administrativo y de lo Contencioso dministrativo; el numeral 33 del artículo 34 de la Ley 734 de 2002 y los Decretos 4164 y 4165 de 2011.</t>
  </si>
  <si>
    <t>FILA_564</t>
  </si>
  <si>
    <t>FILA_565</t>
  </si>
  <si>
    <t>FILA_566</t>
  </si>
  <si>
    <t>Debido a debilidades de mecanismos de control a la información contable de que trata el Régimen de contabilidad pública sobre las normas técnicas relativas a los estados, informes y reportes contables. No generar información contable por SIIF, no contar con mecanismos efectivos de verificacion de la informacion recibida</t>
  </si>
  <si>
    <r>
      <rPr>
        <b/>
        <sz val="12"/>
        <rFont val="Arial"/>
        <family val="2"/>
      </rPr>
      <t>1</t>
    </r>
    <r>
      <rPr>
        <sz val="12"/>
        <rFont val="Arial"/>
        <family val="2"/>
      </rPr>
      <t xml:space="preserve">.Actualización de los procedimientos financieros.
</t>
    </r>
    <r>
      <rPr>
        <b/>
        <sz val="12"/>
        <color rgb="FF002060"/>
        <rFont val="Arial"/>
        <family val="2"/>
      </rPr>
      <t/>
    </r>
  </si>
  <si>
    <r>
      <rPr>
        <b/>
        <sz val="12"/>
        <rFont val="Arial"/>
        <family val="2"/>
      </rPr>
      <t>1.</t>
    </r>
    <r>
      <rPr>
        <sz val="12"/>
        <rFont val="Arial"/>
        <family val="2"/>
      </rPr>
      <t xml:space="preserve">Revisar,unificar,actualizar los procedimientos financieros. 
</t>
    </r>
    <r>
      <rPr>
        <b/>
        <sz val="12"/>
        <rFont val="Arial"/>
        <family val="2"/>
      </rPr>
      <t/>
    </r>
  </si>
  <si>
    <r>
      <rPr>
        <b/>
        <sz val="12"/>
        <rFont val="Arial"/>
        <family val="2"/>
      </rPr>
      <t>2.</t>
    </r>
    <r>
      <rPr>
        <sz val="12"/>
        <rFont val="Arial"/>
        <family val="2"/>
      </rPr>
      <t xml:space="preserve">Notas contables con información suficiente para una adecuada revelación de la información contable.
</t>
    </r>
    <r>
      <rPr>
        <b/>
        <sz val="12"/>
        <color rgb="FF002060"/>
        <rFont val="Arial"/>
        <family val="2"/>
      </rPr>
      <t/>
    </r>
  </si>
  <si>
    <r>
      <rPr>
        <b/>
        <sz val="12"/>
        <rFont val="Arial"/>
        <family val="2"/>
      </rPr>
      <t>2.</t>
    </r>
    <r>
      <rPr>
        <sz val="12"/>
        <rFont val="Arial"/>
        <family val="2"/>
      </rPr>
      <t xml:space="preserve">Ajustar notas contables.
</t>
    </r>
    <r>
      <rPr>
        <b/>
        <sz val="12"/>
        <rFont val="Arial"/>
        <family val="2"/>
      </rPr>
      <t/>
    </r>
  </si>
  <si>
    <r>
      <rPr>
        <b/>
        <sz val="12"/>
        <rFont val="Arial"/>
        <family val="2"/>
      </rPr>
      <t>2.</t>
    </r>
    <r>
      <rPr>
        <sz val="12"/>
        <rFont val="Arial"/>
        <family val="2"/>
      </rPr>
      <t>Informe de Notas contables ajustadas</t>
    </r>
    <r>
      <rPr>
        <b/>
        <sz val="12"/>
        <rFont val="Arial"/>
        <family val="2"/>
      </rPr>
      <t>(1)</t>
    </r>
    <r>
      <rPr>
        <sz val="12"/>
        <rFont val="Arial"/>
        <family val="2"/>
      </rPr>
      <t xml:space="preserve">
</t>
    </r>
    <r>
      <rPr>
        <b/>
        <sz val="12"/>
        <rFont val="Arial"/>
        <family val="2"/>
      </rPr>
      <t/>
    </r>
  </si>
  <si>
    <t>FILA_571</t>
  </si>
  <si>
    <r>
      <rPr>
        <b/>
        <sz val="12"/>
        <rFont val="Arial"/>
        <family val="2"/>
      </rPr>
      <t>3.</t>
    </r>
    <r>
      <rPr>
        <sz val="12"/>
        <rFont val="Arial"/>
        <family val="2"/>
      </rPr>
      <t xml:space="preserve">Conciliación de cuentas reciprocas con las entidades públicas involucradas.
</t>
    </r>
    <r>
      <rPr>
        <b/>
        <sz val="12"/>
        <color rgb="FF002060"/>
        <rFont val="Arial"/>
        <family val="2"/>
      </rPr>
      <t/>
    </r>
  </si>
  <si>
    <r>
      <rPr>
        <b/>
        <sz val="12"/>
        <rFont val="Arial"/>
        <family val="2"/>
      </rPr>
      <t>3.</t>
    </r>
    <r>
      <rPr>
        <sz val="12"/>
        <rFont val="Arial"/>
        <family val="2"/>
      </rPr>
      <t xml:space="preserve">Circularización de saldos Cuentas reciprocas.
</t>
    </r>
    <r>
      <rPr>
        <b/>
        <sz val="12"/>
        <rFont val="Arial"/>
        <family val="2"/>
      </rPr>
      <t/>
    </r>
  </si>
  <si>
    <r>
      <rPr>
        <b/>
        <sz val="12"/>
        <rFont val="Arial"/>
        <family val="2"/>
      </rPr>
      <t>3.</t>
    </r>
    <r>
      <rPr>
        <sz val="12"/>
        <rFont val="Arial"/>
        <family val="2"/>
      </rPr>
      <t>Reporte de Partidas de cuentas reciprocas conciliadas</t>
    </r>
    <r>
      <rPr>
        <b/>
        <sz val="12"/>
        <rFont val="Arial"/>
        <family val="2"/>
      </rPr>
      <t>(1)</t>
    </r>
    <r>
      <rPr>
        <sz val="12"/>
        <rFont val="Arial"/>
        <family val="2"/>
      </rPr>
      <t xml:space="preserve">
</t>
    </r>
    <r>
      <rPr>
        <b/>
        <sz val="12"/>
        <rFont val="Arial"/>
        <family val="2"/>
      </rPr>
      <t/>
    </r>
  </si>
  <si>
    <t>FILA_572</t>
  </si>
  <si>
    <r>
      <rPr>
        <b/>
        <sz val="12"/>
        <rFont val="Arial"/>
        <family val="2"/>
      </rPr>
      <t>4.</t>
    </r>
    <r>
      <rPr>
        <sz val="12"/>
        <rFont val="Arial"/>
        <family val="2"/>
      </rPr>
      <t xml:space="preserve">Incrementar los ejercicios de Auditoria en los aeropuertos.
</t>
    </r>
    <r>
      <rPr>
        <b/>
        <sz val="12"/>
        <color rgb="FF002060"/>
        <rFont val="Arial"/>
        <family val="2"/>
      </rPr>
      <t/>
    </r>
  </si>
  <si>
    <r>
      <rPr>
        <b/>
        <sz val="12"/>
        <rFont val="Arial"/>
        <family val="2"/>
      </rPr>
      <t>4.</t>
    </r>
    <r>
      <rPr>
        <sz val="12"/>
        <rFont val="Arial"/>
        <family val="2"/>
      </rPr>
      <t xml:space="preserve">Efectuar circularización procedim. verificación de auditorias y cruce información.
</t>
    </r>
    <r>
      <rPr>
        <b/>
        <sz val="12"/>
        <rFont val="Arial"/>
        <family val="2"/>
      </rPr>
      <t/>
    </r>
  </si>
  <si>
    <r>
      <rPr>
        <b/>
        <sz val="12"/>
        <rFont val="Arial"/>
        <family val="2"/>
      </rPr>
      <t>4.</t>
    </r>
    <r>
      <rPr>
        <sz val="12"/>
        <rFont val="Arial"/>
        <family val="2"/>
      </rPr>
      <t>intructivos</t>
    </r>
    <r>
      <rPr>
        <b/>
        <sz val="12"/>
        <rFont val="Arial"/>
        <family val="2"/>
      </rPr>
      <t>(1)</t>
    </r>
    <r>
      <rPr>
        <sz val="12"/>
        <rFont val="Arial"/>
        <family val="2"/>
      </rPr>
      <t xml:space="preserve">
</t>
    </r>
    <r>
      <rPr>
        <b/>
        <sz val="12"/>
        <rFont val="Arial"/>
        <family val="2"/>
      </rPr>
      <t/>
    </r>
  </si>
  <si>
    <t>FILA_573</t>
  </si>
  <si>
    <r>
      <rPr>
        <b/>
        <sz val="12"/>
        <rFont val="Arial"/>
        <family val="2"/>
      </rPr>
      <t>5.</t>
    </r>
    <r>
      <rPr>
        <sz val="12"/>
        <rFont val="Arial"/>
        <family val="2"/>
      </rPr>
      <t>Implementación del SIIF y de los aplicativos adicionales que soporten la información financiera</t>
    </r>
  </si>
  <si>
    <r>
      <rPr>
        <b/>
        <sz val="12"/>
        <rFont val="Arial"/>
        <family val="2"/>
      </rPr>
      <t>5.</t>
    </r>
    <r>
      <rPr>
        <sz val="12"/>
        <rFont val="Arial"/>
        <family val="2"/>
      </rPr>
      <t>1</t>
    </r>
    <r>
      <rPr>
        <b/>
        <sz val="12"/>
        <rFont val="Arial"/>
        <family val="2"/>
      </rPr>
      <t>.</t>
    </r>
    <r>
      <rPr>
        <sz val="12"/>
        <rFont val="Arial"/>
        <family val="2"/>
      </rPr>
      <t>Análisis costo/benef de aplicativ. vs actualiza/ JDE en módulos sin SIIF
2.Obtener recursos para contratar los aplicativos
3.Contratar e implementar los aplicativos</t>
    </r>
  </si>
  <si>
    <r>
      <rPr>
        <b/>
        <sz val="12"/>
        <rFont val="Arial"/>
        <family val="2"/>
      </rPr>
      <t>5.</t>
    </r>
    <r>
      <rPr>
        <sz val="12"/>
        <rFont val="Arial"/>
        <family val="2"/>
      </rPr>
      <t>Informes de  Solicitud de Estudio Costo-Beneficio, obtención de Recursos y contratación de consultoria</t>
    </r>
    <r>
      <rPr>
        <b/>
        <sz val="12"/>
        <rFont val="Arial"/>
        <family val="2"/>
      </rPr>
      <t>(3)</t>
    </r>
  </si>
  <si>
    <t>FILA_574</t>
  </si>
  <si>
    <t>Se presentara una sobreestimación de las cuentas por pagar.Falta de aplicación de controles que se constituye en una presunta trasgresión al artículo 89 del Decreto 111 de 1996 y al artículo 6 del Decreto 1957 de 2007.</t>
  </si>
  <si>
    <t xml:space="preserve">Implementar y Generar la información en el aplicativo SIIF </t>
  </si>
  <si>
    <t>Con la implementación de los estados financieros en SIIF se subsanará este hallazgo, ya que en el aplicativo JDE la amortización del anticipo se refleja en la contabilidad al momento en que se paga</t>
  </si>
  <si>
    <t>Soporte del pago y reporte R570028N</t>
  </si>
  <si>
    <t>FILA_575</t>
  </si>
  <si>
    <t>Lo identificado podría ser contrario a lo que establece el artículo 89 del Decreto 111 1996, el artículo 72 del Decreto 3036 de diciembre 27 2013, el artículo 6 del Decreto1957 2007, y el citado contrato. Por tanto, se estaría frente a un hallazgo con presunta incidenciadisciplinaria.Comprometiendo como cuentas por pagar recursos que al finalizar la vigencia no han cumplido con todos los</t>
  </si>
  <si>
    <r>
      <rPr>
        <b/>
        <sz val="12"/>
        <rFont val="Arial"/>
        <family val="2"/>
      </rPr>
      <t>1.</t>
    </r>
    <r>
      <rPr>
        <sz val="12"/>
        <rFont val="Arial"/>
        <family val="2"/>
      </rPr>
      <t xml:space="preserve">OTROSI al Contrato 6000169-OK.
</t>
    </r>
    <r>
      <rPr>
        <b/>
        <sz val="12"/>
        <rFont val="Arial"/>
        <family val="2"/>
      </rPr>
      <t>2.</t>
    </r>
    <r>
      <rPr>
        <sz val="12"/>
        <rFont val="Arial"/>
        <family val="2"/>
      </rPr>
      <t>Circular sobre trámite de cuentas.</t>
    </r>
  </si>
  <si>
    <r>
      <rPr>
        <b/>
        <sz val="12"/>
        <rFont val="Arial"/>
        <family val="2"/>
      </rPr>
      <t>1.</t>
    </r>
    <r>
      <rPr>
        <sz val="12"/>
        <rFont val="Arial"/>
        <family val="2"/>
      </rPr>
      <t xml:space="preserve">Modificar las condiciones de verificación,  aprobación y pagos del Contrato de Concesión 6000169-OK
</t>
    </r>
    <r>
      <rPr>
        <b/>
        <sz val="12"/>
        <rFont val="Arial"/>
        <family val="2"/>
      </rPr>
      <t>2.</t>
    </r>
    <r>
      <rPr>
        <sz val="12"/>
        <rFont val="Arial"/>
        <family val="2"/>
      </rPr>
      <t>Generar una circular sobre el cumplimiento de requisitos para obligar las cuentas, salvo disposición particular que quede pactada en el contrato</t>
    </r>
  </si>
  <si>
    <r>
      <rPr>
        <b/>
        <sz val="12"/>
        <rFont val="Arial"/>
        <family val="2"/>
      </rPr>
      <t>1.</t>
    </r>
    <r>
      <rPr>
        <sz val="12"/>
        <rFont val="Arial"/>
        <family val="2"/>
      </rPr>
      <t>Otrosí</t>
    </r>
    <r>
      <rPr>
        <b/>
        <sz val="12"/>
        <rFont val="Arial"/>
        <family val="2"/>
      </rPr>
      <t>(1)</t>
    </r>
    <r>
      <rPr>
        <sz val="12"/>
        <rFont val="Arial"/>
        <family val="2"/>
      </rPr>
      <t xml:space="preserve">
</t>
    </r>
    <r>
      <rPr>
        <b/>
        <sz val="12"/>
        <rFont val="Arial"/>
        <family val="2"/>
      </rPr>
      <t>2.</t>
    </r>
    <r>
      <rPr>
        <sz val="12"/>
        <rFont val="Arial"/>
        <family val="2"/>
      </rPr>
      <t>Circular</t>
    </r>
    <r>
      <rPr>
        <b/>
        <sz val="12"/>
        <rFont val="Arial"/>
        <family val="2"/>
      </rPr>
      <t>(1)</t>
    </r>
  </si>
  <si>
    <t>FILA_576</t>
  </si>
  <si>
    <t>Lo anterior refleja debilidades en la planeación y oportunidad en la ejecución presupuestal, y afecta el desarrollo oportuno algunas actividades misionales de la Entidad.</t>
  </si>
  <si>
    <t>FILA_577</t>
  </si>
  <si>
    <t>Se anexa Manual de Contratación - Dirección Administrativa.
Resolución número 02540 del 31/08/2016 por medio de la cual se adopta el Manual de Contratación.</t>
  </si>
  <si>
    <t>PID</t>
  </si>
  <si>
    <t xml:space="preserve">Los bienes y servicios que no fueron cancelados por la entidad en el 2015, no se ejecutaron oportunamente los compromisos presupuestales programados con estos recursos y se incumplieron metas programadas en estos proyectos, afectando el efectivo y adecuado cumplimiento de los objetivos.  </t>
  </si>
  <si>
    <t>Aunque suscribieron los contratos para el desarrollo de este proyecto no concluyeron durante el 2015 lo que implicó que no se recibiera los bienes y/o servicios y por ende implicó el incumplimiento de metas no obstante de tratarse de productos vinculados con el objetivo de fortalecer los sistemas de radioayudas para la navegación aérea afectando por tanto la oportuna gestión del proyecto</t>
  </si>
  <si>
    <t xml:space="preserve">Sin embargo, dentro de los resultados se observó que contrató seis (6) de las nueve (9) intervenciones para mantenimiento y mejoramiento de estaciones aeronáuticas propuestas, es decir el 66.7% de lo programado para la vigencia 2015, afectando la ejecución de esta actividad e incidiendo sobre el oportuno cumplimiento. </t>
  </si>
  <si>
    <t>El incumplimiento de estas metas y/o no desarrollo oportuno de las mismas y en tratándose de mantenimiento preventivo y correctivo de la infraestructura aeroportuaria, genera riesgos con lo cual la entidad no pueda garantizar un servicio aeroportuario eficiente y eficaz.</t>
  </si>
  <si>
    <t>Afectando las metas establecidas y en especial el objetivo de fortalecer el mantenimiento para los sistemas y equipos de seguridad aeroportuaria en los aeropuertos de estos departamentos, que estaban previstas concretarlas en la vigencia 2015.</t>
  </si>
  <si>
    <t xml:space="preserve">Esta situación se debió principalmente a la falta de oportunidad en el inicio de la gestión en la contratación. </t>
  </si>
  <si>
    <t>Esta situación se presentó por inadecuada planeación del proyecto, lo cual puede traer como consecuencia demoras en el desarrollo del mismo y riesgo de afectación la seguridad aeronáutica.</t>
  </si>
  <si>
    <t>Estos resultados afectaron la oportuna ejecución de este proyecto e incidieron en el desarrollo oportuno del objetivo del mismo,</t>
  </si>
  <si>
    <t>El incumplimiento de las metas trajo como consecuencia que la entidad oportunamente no pueda mejorar y mantener la infraestructura aeroportuaria en el ámbito nacional, con el fin de contribuir con una eficiente operación aeronáutica y aeroportuaria del país.</t>
  </si>
  <si>
    <t>Se observó deficiencias en planeación de una parte porque presupuestaron $1.330 millones, pero adicionaron $2.270 millones y de otra parte no se cumplió con la meta ya que de acuerdo con la Aerocivil "las Ups se adquirieron están en proceso de instalación el saldo se cancelara una vez se termine la instalación y se deje funcionando" .</t>
  </si>
  <si>
    <t>Deficiencias en la planeación y ejecución del proyecto, por los ajustes en el presupuesto,</t>
  </si>
  <si>
    <t>Sin embargo, en diciembre de 2015 fueron celebrados quince (15), con lo cual se afectó la oportuna ejecución de la metas, actividades y/o objetivos de este proyecto, especialmente en el tema de mantenimiento.</t>
  </si>
  <si>
    <t>SECRETARIA DE SISTEMAS OPERACIONALES - GRUPO DE GESTIÓN AMBIENTAL</t>
  </si>
  <si>
    <t>ADM-PID</t>
  </si>
  <si>
    <t>No se cumplieron con algunos criterios señalados en los objetivos del mismo, dado que el aeródromo de Sogamoso no se ubica en zonas apartadas, en zona deprimidas y ni el transporte aéreo se presenta como la mejor alternativa de transporte, tal como está establecido en el objetivo estructurado para dicho proyecto.</t>
  </si>
  <si>
    <t>No se cumplió con operaciones y/o procesos establecidos en el ciclo de los proyectos de inversión como el registro y programación del proyecto en mención en el Banco Nacional de Programas y Proyectos – BPIN.</t>
  </si>
  <si>
    <t xml:space="preserve">De otro lado, para el proyecto se generó una ficha que se registró ante el Banco de Proyectos de Inversión del DNP, en la cual se estableció como meta en gestión la suscripción de siete (7) convenios nuevos, la cual no se cumplió. </t>
  </si>
  <si>
    <t xml:space="preserve">Sin embargo, se observó que la Entidad carece de la formalización de estos procedimientos para la realización de estas actividades, que identifique los controles aplicados y mitigación de riesgos, como se evidenció en la restitución de los bienes del Contrato de Concesión 700002 OK 2007 del Aeropuerto de San Andrés y Providencia. </t>
  </si>
  <si>
    <t>Lo anterior como consecuencia de la falta de gestión de la Entidad en el seguimiento que le corresponde al respecto, lo que conlleva a riesgos en la seguridad operacional de  algunos de los aeropuertos vigilados por la Aerocivil.</t>
  </si>
  <si>
    <t>Esta situación se ve ratificada en los diferentes AIPs de dichos aeropuertos, donde se indicó que la “Capacidad para retirar aeronaves inutilizadas” está a cargo de las empresas aéreas o propietarios de las aeronaves, sin que cumpla con los requerimientos del RAC y sin que la autoridad aeronáutica (Aerocivil) haga cumplir dichos reglamentos</t>
  </si>
  <si>
    <t>Estas deficiencias tanto de personal como del SEI de manera general, generan riesgo de una atención inadecuada cuando se presente una eventual emergencia y que de esta forma se incumpla con el objetivo esencial del servicio de salvamento y extinción de incendios que es salvar vidas.</t>
  </si>
  <si>
    <t>Debido a deficiencias en la supervisión y control de la autoridad aeronáutica, en la verificación y actualización de los datos de los aeropuertos</t>
  </si>
  <si>
    <t>Esta situación se presenta por deficiencias en el mantenimiento de los aeropuertos a cargo de la Aerocivil, que generan riesgos en la seguridad operacional del aeropuerto en mención.</t>
  </si>
  <si>
    <t>Debido a deficiencias en el control que se ejerce por parte de la Aerocivil al cumplimiento de los Reglamentos Aeronáuticos, poniendo en riesgo la seguridad operacional de dicho aeropuerto.</t>
  </si>
  <si>
    <t xml:space="preserve">Debido a presuntas deficiencias en su construcción y a la demora de la Aerocivil en tomar decisiones para su arreglo, </t>
  </si>
  <si>
    <t>Situación que se generó por la deficiencia presentada en la fase de planeación al no suministrarse oportunamente la ubicación o sitio donde se debía construir el cuartel de Bomberos.</t>
  </si>
  <si>
    <t xml:space="preserve">Con lo que se evidencian deficiencias por parte de la Entidad en el seguimiento y control que debe realizar a las obligaciones del convenio y a los recursos generados por los rendimientos del convenio, generándose un hallazgo administrativo con presunta incidencia disciplinaria y posible incidencia fiscal en cuantía de $508.4 millones. </t>
  </si>
  <si>
    <t>Debido a deficiencias en la construcción y a debilidades en el control de la obra por parte de la interventoría, lo que puede conllevar a recibir obras que no cumplan con las especificaciones técnicas y a los riesgos de disminución de la resistencia de la estructura y de su durabilidad por eventuales procesos de corrosión del acero expuesto.</t>
  </si>
  <si>
    <t xml:space="preserve">La anterior situación refleja debilidades en la fase de planeación y en los estudios previos, así como, una presunta transgresión del principio de planeación como manifestación del principio de Economía, consagrado en el artículo 25 de la Ley 80 de 1993, </t>
  </si>
  <si>
    <t xml:space="preserve">Las anteriores situaciones denotan el presunto incumplimiento de obligaciones del contratista, así como de la interventoría en el seguimiento y control y remisión de la información. </t>
  </si>
  <si>
    <t>Las situaciones antes descritas presuntamente contrarían las normas contractuales señaladas en párrafos anteriores, así como el manual de contratación de la Aerocivil  que señala que la modificación al pliego de condiciones se hará a través de adendas</t>
  </si>
  <si>
    <t>Presunta vulneración de los principios de igualdad y de transparencia, que tienen como premisa el sometimiento de los participantes a idénticas reglas, condiciones y derechos.</t>
  </si>
  <si>
    <t>AD-PID-IP</t>
  </si>
  <si>
    <t>Las anteriores situaciones reflejan falta de efectividad en la aplicación de los controles y deficiencia en el seguimiento y control que debe realizar la supervisión del contrato para los pagos del contrato</t>
  </si>
  <si>
    <t>La anterior situación refleja deficiencias en la fase de planeación, estudios previos, y un inadecuado control de los recursos públicos, afectándose presuntamente los principios de Economía y Eficiencia.</t>
  </si>
  <si>
    <t>Como causa de esta situación está la casi nula inversión por parte del propietario del aeropuerto que es el municipio de Bahía Solano, pero también es causa activa la deficiencia en el control y supervisión de la autoridad aeronáutica que es la Aerocivil, que permite la operación de este aeropuerto en condiciones muy alejadas de las establecidas en la normatividad vigente.</t>
  </si>
  <si>
    <t>Debido a deficiencias en el control, seguimiento y vigilancia que efectúan tanto el propietario del aeropuerto (Municipio de Bahía Solano) y principalmente de la autoridad aeronáutica, que es la responsable de la publicación de esta información de los aeródromos del país.</t>
  </si>
  <si>
    <t>situación por demás previsible desde antes del inicio del contrato y que demuestra aún más la falta de planeación por parte de la Aerocivil en lo que a este contrato se refiere.</t>
  </si>
  <si>
    <t>Lo anterior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</si>
  <si>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así mismo una presunta falta de gestión ante la autoridad ambiental para la obtención del permiso de poda de los árboles.</t>
  </si>
  <si>
    <t>Sin que exista evidencia que durante ese tiempo se hayan hecho trabajos de mantenimiento y/o recuperación que permitan su operación nuevamente.</t>
  </si>
  <si>
    <t>Lo cual pone en riesgo operacional las actividades del aeródromo y adicionalmente afecta eventuales investigaciones de incidentes o accidentes de presentarse bajo esta circunstancia.</t>
  </si>
  <si>
    <t>Sin embargo, existen hechos que se le comunicaron a la CGR en el marco de la visita al aeródromo que ponen en riesgo el cumplimiento de este objetivo.</t>
  </si>
  <si>
    <t>Lo identificado refleja debilidades en el seguimiento y control que debe ejercer la Aerocivil sobre los aeródromos bajo su jurisdicción y el cumplimiento de los Reglamentos Aeronáuticos Colombianos y los Anexos de la OACI.</t>
  </si>
  <si>
    <t xml:space="preserve">No contar con una información actualizada y completa en los Servicios de Información Aeronáutica AIS, pone en riesgo la seguridad operacional del aeródromo. Es necesario indicar que esto es una obligación del operador del aeropuerto. </t>
  </si>
  <si>
    <t>Lo anteriormente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</si>
  <si>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máxime si el plan de contingencia debe ser aprobado por la autoridad aeronáutica.</t>
  </si>
  <si>
    <t xml:space="preserve">Este incumplimiento contractual, entre otras causas se da como consecuencia de debilidades en el seguimiento y control que debe ejercer la Aerocivil sobre los contratos de obra a su cargo. </t>
  </si>
  <si>
    <t xml:space="preserve">Así mismo, estos errores constructivos presuntamente también se han dado como consecuencia de debilidades en el seguimiento y control que debe ejercer la Aerocivil sobre los contratos de obra a su cargo. </t>
  </si>
  <si>
    <t>Lo anterior, por deficiencias en la ejecución del contrato y la labor de seguimiento y control por parte de la interventoría, lo que podría traducirse en un presunto incumplimiento con lo dispuesto en los Artículos 82 “Responsabilidad de los interventores”,</t>
  </si>
  <si>
    <t>Teniendo en cuenta que en el aeropuerto de Arauca no se ejecutaron las alternativas que arrojaron los estudios y diseños realizados por el contratista en cumplimiento del objeto contractual</t>
  </si>
  <si>
    <t>Lo cual, refleja deficiencias en el seguimiento, control y toma de decisiones oportunas por parte de la Entidad,</t>
  </si>
  <si>
    <t>Por consiguiente, refleja debilidad en los estudios previos de los contratos y por ende, la falta de una planeación adecuada para su estructuración</t>
  </si>
  <si>
    <t>Falta de mantenimiento o rocería.</t>
  </si>
  <si>
    <t>DIRECCIÓN REGIONAL NORTE DE SANTANDER</t>
  </si>
  <si>
    <t>Lo anterior, refleja deficiencias en el manejo, gestión y administración de los bienes de la Entidad, así como la falta de seguimiento y supervisión por parte de la Entidad</t>
  </si>
  <si>
    <t>Lo anterior, por la falta de inspección y supervisión por parte de la Entidad, lo que presuntamente podría trasgredir lo dispuesto en los Reglamentos Aeronáuticos de Colombia – RAC 14, en sus numerales 14.3.3.4.7 y 14.3.9.9.4, concerniente entre otros, a la frangibilidad de las ayudas a la navegación aérea y las bases de soportes que se deben instalar en las franjas de pista y áreas adya</t>
  </si>
  <si>
    <t>debido a que a la fecha estas intervenciones (áreas declaradas, entre otros) no han sido validadas y/o certificadas por la Aerocivil,</t>
  </si>
  <si>
    <t>De lo anterior, refleja debilidad en los estudios previos y por ende, la falta de una planeación adecuada, lo que presuntamente vulnera el principio de eficacia consagrado en la Constitución</t>
  </si>
  <si>
    <t>Lo anterior, denota deficiencias por parte de la Aerocivil, en varios frentes en cuanto a seguimiento oportuno, de gestiones para lograr balances del desarrollo del convenio y liquidación del mismo dentro del término establecido en la cláusula Décimo Cuarta “LIQUIDACIÓN”</t>
  </si>
  <si>
    <t>AD-PID-FI</t>
  </si>
  <si>
    <t>Lo anterior, refleja falta de seguimiento por parte de la Interventoría contratada por la Gobernación de Guainía y supervisión por parte de esta.</t>
  </si>
  <si>
    <t>Se encuentra que como causa de esta situación, está la falta de inversión por parte del propietario del aeropuerto que es el Departamento de Guainía, y del administrador que es el Municipio de Inírida, en los aspectos antes relacionados, pero también es causa activa la deficiencia en el control y supervisión de la autoridad aeronáutica que es la Aerocivil que permite la operación de este</t>
  </si>
  <si>
    <t>Todo lo anterior, por deficiencias en la etapa de estructuración y planeación del proyecto y falta de priorización en las intervenciones u obras contratadas bajo el Contrato 15000119 OK, lo cual puede conllevar a un presunto incumplimiento del Principio de Economía</t>
  </si>
  <si>
    <t xml:space="preserve">Se estaría presuntamente legalizando la ejecución de hechos cumplidos, y por lo tanto generando un presunto detrimento patrimonial en la cuantía señalada. </t>
  </si>
  <si>
    <t>Lo anterior, por deficiencias en la elaboración de los estudios previos, y en especial en los estudios de mercado para la elaboración del presupuesto oficial; lo cual generó traumatismos en el desarrollo del contrato, por los trámites administrativos adelantados por el contratista, interventor, supervisor y la Aerocivil</t>
  </si>
  <si>
    <t xml:space="preserve">No existió una adecuada planeación y determinación de los plazos de ejecución, como tampoco se estableció en los contratos, plazos coherentes con lo estipulado en los pliegos de condiciones. </t>
  </si>
  <si>
    <t xml:space="preserve">Lo anterior, denota deficiencias por parte de la Entidad en la aplicación de los mecanismos establecidos contractualmente para apremiar al contratista para el cumplimiento de sus obligaciones; lo cual conlleva a la presunta transgresión de las obligaciones de los interventores y supervisores </t>
  </si>
  <si>
    <t>Lo anterior, denota falta de gestión de las partes involucradas en la ejecución del contrato y demoras en los trámites administrativos para aprobar y protocolizar las modificaciones contractuales de forma oportuna</t>
  </si>
  <si>
    <t>No obstante, lo anterior, no se evidenciaron gestiones eficaces por parte de la interventoría y la Entidad para conminar al contratista al cumplimiento de las obligaciones y para adelantar los procesos sancionatorios por incumplimiento.</t>
  </si>
  <si>
    <t>Los anteriores defectos y deficiencias constructivas, generan riesgos en las operaciones aéreas y deficiencias de seguimiento, control y supervisión por parte de la interventoría</t>
  </si>
  <si>
    <t>El no contar con una interventoría, se genera riesgo en el manejo e inversión de los recursos del erario destinados para la ejecución del mismo</t>
  </si>
  <si>
    <t>Todo lo anterior, denota falta de seguimiento, control y vigilancia, por parte del supervisor del Contrato de Prestación de Servicio  15000959 OC, al desarrollo y ejecución de los mantenimientos objeto del contrato mención</t>
  </si>
  <si>
    <t>Las correciones y reparaciones hechas por el contratista a los desperfectos de la lisura de la pista por la rehabilitación ejecutada, no cumplieron completamentamente con el mejoramineto de los desperfectos,</t>
  </si>
  <si>
    <t xml:space="preserve">Las situaciones descritas en los dos (2) puntos anteriores denotan la deficiente planeación en la estructuración del proyecto y la improvisación en los sitios donde se instalarían algunos de los equipos. </t>
  </si>
  <si>
    <t xml:space="preserve">La anterior situación por las debilidades del sistema de control interno, especialmente por la falta de seguimiento a la publicación de los actos administrativos de los procesos contractuales, lo que genera presunto incumplimiento de las normas antes señaladas y posible violación del principio de Publicidad. </t>
  </si>
  <si>
    <t>Las anteriores situaciones evidencian la existencia de deficiencias de control, así como presunto incumplimiento de los principios de Transparencia y Responsabilidad</t>
  </si>
  <si>
    <t>No se evidenció que la Entidad haya cumplido con la obligación de remitir al día siguiente del pago al comité de conciliaciones y que este haya realizado los estudios pertinentes para determinar la procedencia de la acción de repetición,</t>
  </si>
  <si>
    <t xml:space="preserve">La Entidad no había realizado gestiones tendientes a que efectivamente se lograra recuperar los dineros pagados. </t>
  </si>
  <si>
    <t>Lo anterior, denota debilidades en la coordinación entre el grupo de cartera y el área de contabilidad para realizar los registros de esta cuenta, lo que genera que la cuenta  140152 Deudores Ingresos de Concesión se encuentre subestimada</t>
  </si>
  <si>
    <t xml:space="preserve">Así mismo, se evidenciaron deficiencias en la oportunidad y efectividad de la gestión de cobro de la Cartera, ya que el 25% del total de la Cartera se encuentra en deuda de difícil cobro. </t>
  </si>
  <si>
    <t xml:space="preserve">Por lo anterior, el saldo de la cuenta 161515 Construcciones en Curso no corresponde a la característica y clasificación de la misma, ya que corresponde a bienes de uso público, lo cual genera que la cuenta se encuentre sobrestimada </t>
  </si>
  <si>
    <t>Lo anterior, denota deficiencias en las acciones administrativas efectivas, necesarias para el adecuado y oportuno flujo de la información hacia el área contable, con soportes suficientes que garanticen el reconocimiento y revelación de los hechos y operaciones y transacciones realizadas por la entidad.</t>
  </si>
  <si>
    <t xml:space="preserve">Lo anterior, genera que la cuenta 170605 Bienes de Uso Público en Construcción –Concesiones Red Aeroportuaria, se encuentre sobrestimada en $13.943 millones, subestimando la cuenta 142404 Encargos Fiduciarios Fiducia de Administración. </t>
  </si>
  <si>
    <t>Lo anterior genera que la cuenta 171009 Bienes de Uso Público en Servicio se encuentre sobrestimada en el valor antes señalado afectando la cuenta 1720 bienes entregados en concesión.</t>
  </si>
  <si>
    <t>Lo anterior, refleja deficiencias en la aplicación de los controles para la gestión efectiva y oportuna de los bienes a cargo de la entidad, lo que incide en la adecuada administración de los bienes, que podría generar pérdida de control y afectar reconocimiento y registro de la existencia real de los mismos</t>
  </si>
  <si>
    <t xml:space="preserve">Lo anterior indica debilidades en la coordinación efectiva de la información entre el área Jurídica y Contabilidad, lo que genera que la cuenta 2710 Provisiones para Contingencias se encuentre subestimada </t>
  </si>
  <si>
    <t xml:space="preserve">Lo anterior, indica deficiencias en la verificación de los saldos entre el Grupo de Cartera y Contabilidad, lo cual genera que la cuenta cuenta 291007 Ingresos Recibidos por Anticipado de $2.221.6 millones, presente incertidumbre, afectando el saldo de la cuenta 1407 Deudores Prestación de Servicios, en la misma cuantía. </t>
  </si>
  <si>
    <t>Al respecto, se tiene que esta cuenta en el balance se presenta sin saldo</t>
  </si>
  <si>
    <t>No obstante, se carece de la totalidad de la revelación y registro en las cuentas de orden de los Estados Contables de estos compromisos</t>
  </si>
  <si>
    <t>La no identificación por separado de los ingresos regulados y no regulados, que son significativos para la entidad</t>
  </si>
  <si>
    <t>Parte de la constitución de las mismas obedeció a inadecuada planeación y ejecución de algunos contratos, en otros.</t>
  </si>
  <si>
    <t xml:space="preserve">Sin embargo, la Entidad no dio respuesta frente aquellas que fenecieron y sobre el procedimiento surtido. </t>
  </si>
  <si>
    <t xml:space="preserve">No se evidenció el Acta donde se realizó la aprobación del proyecto de presupuesto para la vigencia del 2015. </t>
  </si>
  <si>
    <t>Esta situación refleja debilidades en la planeación y ejecución presupuestal, lo cual afectó el cumplimiento oportuno de los objetivos y las metas previstas para la vigencia 2015. Adicionalmente, al no utilizarse dichos recursos, genera afectación hacia otros sectores y/o entidades que pudieren haberlos requerido.</t>
  </si>
  <si>
    <t>Estos recortes afectaron, en particular, el cumplimiento de metas de gestión y de producto de cada uno de esos proyectos y refleja deficiencias en la planeación y ejecución presupuestal y los resultados de la vigencia 2015.</t>
  </si>
  <si>
    <t xml:space="preserve">Refleja deficiencias en la planeación de los proyectos y en materia presupuestal dado que lo proyectado en el PNA-COL no fue apropiado para atender algunas de las necesidades previstas en proyectos de inversión. </t>
  </si>
  <si>
    <t xml:space="preserve">En la ficha del proyecto se observó una diferencia entre el avance de físico del 76% con el avance financiero del 57%, resultado que no es congruente con el avance del proyecto al final de la vigencia 2015 que señala el cumplimiento de algunas metas al 100%, cuando a 31 de diciembre de 2015 se había pagado el 54%.  </t>
  </si>
  <si>
    <t>Lo que implicó incumplimiento de metas por ese orden y afectando por tanto la gestión oportuna del proyecto, en especial en el marco de su objetivo que apunta a “ … aumentar los niveles de seguridad en las operaciones aéreas, dado el deficiente apoyo a la infraestructura de los sistemas aeronáuticos y aeroportuarios, como lo diagnosticó la UAEAC” .</t>
  </si>
  <si>
    <t>algunas de las estructuras del lado aire no se les ha efectuado mantenimiento.</t>
  </si>
  <si>
    <t>Falta suministro baliza de umbral de pista cabecera 07.</t>
  </si>
  <si>
    <t>1.Fortalecer la etapa de maduración de los proyectos para la planeación y planificación técnica lo que permite obtener un banco de proyectos con los respectivos estudios y diseños aprobados por las diferentes areas tecnicas de la  entidad.</t>
  </si>
  <si>
    <t>2.Implementar una estructura de  apoyo a los supervisores con profesionales de las diferentes areas  que permita ejercer un control  interdisciplinario.</t>
  </si>
  <si>
    <t>Estructurar y formalizar el Comité de Formulación y Evaluación de proyectos, integrado por un Gerente de Proyectos, cinco (5) especialistas con los siguientes perfiles ingenieria civil, electrónico, electrico, ATC.</t>
  </si>
  <si>
    <t>Implementar la evaluación de proyectos através del Comité de Formulación y Evaluación de proyectos</t>
  </si>
  <si>
    <t xml:space="preserve">Instalar y poner en funcionamiento los  ILS Cúcuta y Armenia </t>
  </si>
  <si>
    <t>Adquirir equipo de calibración en tierra.</t>
  </si>
  <si>
    <t>1. Fortalecer la etapa de maduración de los proyectos para la planeación y planificación técnica y financiera lo que permite  predecir los tiempos de ejecución.</t>
  </si>
  <si>
    <t>Crear comité técnico en la Secretaría de sistemas operacionales para establecer criterios de planificación en  tiempo, recursos y capital humano, que permitan cumplr con el cronograma de inversión de cada vigencia.
Realizar un cronograma riguroso en el cual se establezca fechas y compromisos para asi lograr una suscrpicion oportuna de contratos, y programación de las obligaciones.</t>
  </si>
  <si>
    <t xml:space="preserve">El Grupo  tendra opciones alternas de adquisiciones que suplan en lo posible el cumplimiento de metas de ejecucion presupuestal, teniendo en cuenta la naturaleza del proceso. </t>
  </si>
  <si>
    <t>1. Fortalecer la etapa de maduración de los proyectos para la planeación y planificación técnica lo que permite  predecir los tiempos de ejecución.</t>
  </si>
  <si>
    <t>Implementar un sistema de seguimiento a la ejecución presupuestal de los contratos adelantados por  el Grupo de Gestión Ambiental y sanitaria</t>
  </si>
  <si>
    <t>Actualización de las fichas según el alcance requerido antes de formulación de la respectiva documentación necesaria para el proceso contractual.</t>
  </si>
  <si>
    <t>1.Implementar una estructura de  apoyo a los supervisores con profesionales de las diferentes areas  que permita ejercer un control  interdisciplinario a los contratos que tienen a cargo</t>
  </si>
  <si>
    <t xml:space="preserve">Formalizar el Procedimiento de entrega y reversión Aeropuertos </t>
  </si>
  <si>
    <t>Recopilar la información técnica de cada aeropuerto con el fin de actualizar los respectivos permisos de operación.</t>
  </si>
  <si>
    <t xml:space="preserve">Elaborar el Plan de Retiro de Aeronaves Inutilizadas y entregar a los aeropuertos para que desarollen su propio Plan. </t>
  </si>
  <si>
    <t xml:space="preserve">Exigir a al explotador del aeropuerto de Cartago y Bahia Solano el plan de emergencia que contengan los acuerdos de ayuda mutua con los bomberos del Municipio, para la prestación del servicio SEI durante las operaciones aereas. </t>
  </si>
  <si>
    <t>Gestionar  con la Direccion de Talento Humano, de la Entidad, para que ellos intermedien con el Gobierno Nacional (DAFP, MINHACIENDA y MINTRANSPORTE los recursos humanos y presupuestales para el nombramiento de los bomberos faltantes.</t>
  </si>
  <si>
    <t>Mejorar los controles establecidos por la Secretaría de Seguridad Aérea hacia los operadores, en relación con  el cumplimiento de los tiempos de disponibilidad, tiempos de servicio y tiempos de vuelo de las tripulaciones.</t>
  </si>
  <si>
    <t>Actualización en el AIP del ADC (Plano de Aeródromo) y Caracteristicas fisicas del Aeródromo.</t>
  </si>
  <si>
    <t>Realizar diagnostico de la pista respecto a las condiciones actuales</t>
  </si>
  <si>
    <t>Estudios y diseños previos  debidamente revisados por  aprobados por las diferentes areas tecnicas de la Entidad para la posterior contratación</t>
  </si>
  <si>
    <t>Hacer efectivas las pólizas de cumplimiento y estabilidad</t>
  </si>
  <si>
    <t>Fortalecer la etapa de maduración de los proyectos para la planeación y planificación técnica y financiera  lo que permitira obtener durante la etapa precontractual estudios previos revisados por las distintas areas</t>
  </si>
  <si>
    <t>1.Implementar una estructura de  apoyo a los supervisores con profesionales de las diferentes areas  que permita ejercer un control  interdisciplinario a los contratos que tienen a cargo.                                                                             2. Requerimiento por el supervisor a la interventoria un  informe  sobre rendimientos financieros generados por el anticipo.</t>
  </si>
  <si>
    <t xml:space="preserve">Fortalecer la etapa de maduración de los proyectos para la planeación y planificación técnica y financiera  lo que permitira obtener durante la etapa precontractual estudios previos revisados por las distintas areas. </t>
  </si>
  <si>
    <t xml:space="preserve">Los supervisores en sus informes relacionarán de manera detallada las actividades contratadas y las ejecutadas por los contratistas con su respectiva planeaciòn y cronograma.  </t>
  </si>
  <si>
    <t xml:space="preserve">Revisión de la adenda correspondiente, antes de la firma del Director Administrativo. </t>
  </si>
  <si>
    <t xml:space="preserve">Revisar en forma detallada lo que establece en el pliego de condiciones en materia de garantías contractuales, para ajustar el respectivo contrato al mismo y a la normatividad vigente.  </t>
  </si>
  <si>
    <t>1.Optimizar los controles en la revision de las actas  por el Grupo de interventoria y Supervision.
2.Implementar una estructura de  apoyo a los supervisores con profesionales de las diferentes areas  que permita ejercer un control  interdisciplinario a los contratos que tienen a cargo</t>
  </si>
  <si>
    <t xml:space="preserve">1.Fortalecer la etapa de maduración de los proyectos para la planeación y planificación técnica y financiera  lo que permitira obtener durante la etapa precontractual estudios previos revisados por las distintas areas.
2. Optimizar los controles en la revision de las actas  por el Grupo de interventoria y Supervision.
</t>
  </si>
  <si>
    <t xml:space="preserve">Conminar al Alcalde de Bahia Solano para definir las opciones de mejoramiento de las deficiencias reportadas por la CGR.
</t>
  </si>
  <si>
    <t>Por parte de la DDA programar visita para verificar las condiciones del Aeropuerto</t>
  </si>
  <si>
    <t>Oficiar a la interventoria para que requiera al contratista con la finalidad de que de cumplimiento de sus obligaciones según lo estipulado en el articulo 86 de la Ley 1474 de 2012</t>
  </si>
  <si>
    <t xml:space="preserve">Fortalecer la etapa de maduración de los proyectos para la planeación y planificación técnica y financiera  lo que permitira obtener durante la etapa precontractual estudios previos revisados por las distintas areas.                            </t>
  </si>
  <si>
    <t>1.  Modificar y actualizar la información del AIP  del Aeródromo. 2. Desplazar umbrales</t>
  </si>
  <si>
    <t xml:space="preserve">Programar visitas de seguimiento y control  por profesionales de la Dirección de Desarrollo Aeroportuario </t>
  </si>
  <si>
    <t>Dar cumplimiento a lo establecido en el RAC numerales 14.3.3.4.7. y 14.3.9.9.4.</t>
  </si>
  <si>
    <t>Contratar el servicio de rocería de las zonas de seguridad y guardia del SEI.
Contratar el mantenimiento de la estación del DVOR.
Contratar el mantenimiento de tapas, tomas, espejos y señalización.
Solicitar concepto ARL sobre estudio de ruido y ambiental.
Oficiar a la DDA para que requiera las mejoras solicitadas de torre y SEI</t>
  </si>
  <si>
    <t>Incluir dentro del plan de adquisiciones 2017 adquisición, instalación y puesta en funcionamiento grabadoras de frecuencias y comunicaciones aeronáuticas para los aeropuertos que lo requieran.</t>
  </si>
  <si>
    <t>tramitar ante la Direccion de Talento Humano, de la Entidad, para que ellos gestionen con el Gobierno Nacional (DAFP, MINHACIENDA y MINTRANSPORTE los recursos humanos y presupuestales para el nombramiento de los bomberos faltantes.</t>
  </si>
  <si>
    <t>Solicitar la adecuación de la guardia de bomberos del aeropuerto de Florencia a la Dirección de Desarrollo Aeroportuarios.</t>
  </si>
  <si>
    <t>Solicitar al CEA capacitacion en salvamento en agua. La Administracion debe realizar acuerdos de ayuda mutua, con los diferentes organos de socorro, al igual coordinar con los comandantes de las FFMM, con el fin de establecer senderos peatonales y asi en caso de emergencia minimizar el riesgo para los transeuntes.</t>
  </si>
  <si>
    <t>Solicitar la adquisición el seguro obligatorio para la máquina de bomberos ITURRI.</t>
  </si>
  <si>
    <t xml:space="preserve">Solicitar al alcalde del municipio, suscribir un acuerdo de ayuda mutua con los diferentes organismos de socorro, policía y fuerzas militares para atender la operación del aeropuerto. Se verificara con la Alcaldia Local del municipio de Cartago, el cumplimiento de la directiva señalada. </t>
  </si>
  <si>
    <t>Gestionar el Plan de Emergencia del aeropuerto de Cartago y COE.</t>
  </si>
  <si>
    <t xml:space="preserve">Proponer la inclusion de un documento que contenga la información del aeropuerto relacionada con la seguridad y la capacidad de respuesta contra actos de interferencia ilicita.
</t>
  </si>
  <si>
    <t>Incluir en plan de visitas de supervisión para cada vigencia un minimo de (4) aeropuertos publicos con movimiento de menos de 50000 pasajeros anuales</t>
  </si>
  <si>
    <t>Dar cumplimiento a lo establecido en los Reglamentos Aeronaúticos de Colombia, especialmente en lo establecido en el numeral 14.3.10 Mantenimiento Aeródromos</t>
  </si>
  <si>
    <t>Requerir al contratista de la obra civil para que instale la baliza del umbral de pista cabecera 07,</t>
  </si>
  <si>
    <t>Gestionar ante el Municipio de Pereira y la Empresa Aeropuerto de Matecaña la eliminacion de obstaculo en  franjas de seguridad. Por cuanto no se tiene reportes de incidentes ni quejas de usuarios operacionales la Aerocivil continuara atendiendo las solicitudes de vigilancia y mantenimiento para la operatividad de luces Papi cabecera 08  calibradas por grupo de Vuelos Aerocivil 09-2016.</t>
  </si>
  <si>
    <t>Incluir dentro del plan de visitas de supervisión para cada vigencia un minimo de (4) aeropuertos publicos con movimiento de menos de 50000 pasajeros anuales
Realizar visita al aeropuerto de Puerto Inirida para identificar hallazgos, coordinar Plan de accion y hacer seguimiento con la Gobernación</t>
  </si>
  <si>
    <t>1.Optimizar los controles en la revision de las actas revisada y avalada por el supervisor
2.Implementar una estructura de  apoyo a los supervisores con profesionales de las diferentes areas  que permita ejercer un control  interdisciplinario a los contratos que tienen a cargo</t>
  </si>
  <si>
    <t>1.Optimizar los controles en la revision de las actas las  revisada y avalada por el supervisor
2.Implementar una estructura de  apoyo a los supervisores con profesionales de las diferentes areas  que permita ejercer un control  interdisciplinario a los contratos que tienen a cargo</t>
  </si>
  <si>
    <t>Incorporar en las obligaciones contractuales del contratista la presentación de informes mensuales y final sobre la ejecución del mismo con la verificación de los funcionarios de cada aeropuerto.
Se generara una circular o memorando a los supervisores obligandolos  a realizar un control minucioso de los contratos y la de presentar un informe mensual y final sobre la ejecución del mismo</t>
  </si>
  <si>
    <t xml:space="preserve">1.Optimizar los controles en la revision de las actas las cuales se deben acompañar con las  preactas revisada y avalada por el supervisor
2.Implementar una estructura de  apoyo a los supervisores con profesionales de las diferentes areas  que permita ejercer un control  interdisciplinario a los contratos que tienen a cargo
</t>
  </si>
  <si>
    <t>3, Conminar al contratista para el cumplimiento de sus obligaciones según lo estipulado en el articulo 86 de la Ley 1474 de 2012</t>
  </si>
  <si>
    <t>Generar un plan de acción para que todos los actos y documentos del contrato se publiquen dentro del término de ley, a través de la expedición de una circular que se remitirá a todas las áreas ejecutoras y supervisores de contratos.</t>
  </si>
  <si>
    <t>Realizar la revisión de las actas correspondientes a la sesión del Comité de Adiciones, Modificaciones y Prórrogas durante la vigencia 2015 y primer trimestre se 2016, para establecer que estén debidamente elaboradas, suscritas y archivadas en la carpeta física y digital de las mismas, gestión que se realizará igualmente para las demás actas que se produzcan en adelante.</t>
  </si>
  <si>
    <t xml:space="preserve">1 Remitir Oficio con soportes del pago al Secretario Técnico del Comité de Conciliacion  </t>
  </si>
  <si>
    <t xml:space="preserve">1.Revisar y actualizar el procedimiento de causación de los ingresos y  cuentas por cobrar en los contratos de concesión.          </t>
  </si>
  <si>
    <t xml:space="preserve">2.Documentar un procedimiento de Conciliación entre cartera, tesorería y contabilidad. </t>
  </si>
  <si>
    <t xml:space="preserve">1. Documentar un procedimiento de Conciliación entre cartera y contabilidad.                                            </t>
  </si>
  <si>
    <t xml:space="preserve">2 Implementar procedimiento de remisión de deudas a cobro coactivo y oficializar con actas de gerencia las conciliaciones entre las dos áreas.  </t>
  </si>
  <si>
    <t>3. establecimiento e implementacion de una base de datos de cobro persuasivo y de remision de expedientes a cobro coactivo.</t>
  </si>
  <si>
    <t>1 Ajuste a los reportes de Cartera y Estados de cuenta por cliente y concepto</t>
  </si>
  <si>
    <t>1 Realizar reclasificacion de la cuenta contable 170515 red aeroportuaria</t>
  </si>
  <si>
    <t>Incorporar en el inventario de Bienes inmuebles, las obras de infraestructura terminadas deacuerdo con la informacion sumistrada por los Concesionarios y efectuar los registros contables correspondiente</t>
  </si>
  <si>
    <t xml:space="preserve">1 Solicitar la confirmación de terminación o estado de avance de las obras que aparecen como BUP en construcción y efectuar las Reclasificaciones de acuerdo a  la respuesta que se obtenga. </t>
  </si>
  <si>
    <t>2. conciliar la cuenta de encargos fiduciarios con los informes de las fiducias.</t>
  </si>
  <si>
    <t>Incorporar al modulo de inmuebles los cinco (5) activos de Providencia y los dos (2) de Yopal por valor de $4,872.777.365.oo</t>
  </si>
  <si>
    <t>1. Realizar revisión de saldos de cuentas de inventario a nivel central y regional.
2. Sensibilización sobre normas y  manejo  inventarios
3. Informar a Almacenistas sobre el tema.
4. Divulgar a funcionarios todo nivel sobre manejo y consulta de inventarios</t>
  </si>
  <si>
    <t xml:space="preserve">1 Documentar un procedimiento de Conciliación entre Cartera, Tesorería y Contabilidad. </t>
  </si>
  <si>
    <t>1. Depurar el Reporte SIIF de saldos por Imputar</t>
  </si>
  <si>
    <t xml:space="preserve">1 Elaborar las Notas a los Estados Financieros, siguiendo las Instrucciones de Registro y revelación impartidas por la CGN para bienes concesionados </t>
  </si>
  <si>
    <t>2. Diseñar el manual de políticas contables para la Entidad con los principios, reglas y procedimientos internos para la preparación y presentación de los estados Financieros aplicando normas NIC SP</t>
  </si>
  <si>
    <t>1 Elaborar las Notas a los Estados Financieros, siguiendo las Instrucciones de Registro y revelación impartidas por la CGN para bienes concesionados</t>
  </si>
  <si>
    <t>1 Solicitar la confirmación de terminación o estado de avance de las obras que aparecen como BUP en construcción y efectuar las Reclasificaciones de acuerdo a  la respuesta que se obtenga.</t>
  </si>
  <si>
    <t xml:space="preserve">1. Fortalecer la etapa de maduración de los proyectos para la planeación y planificación técnica lo que permite obtener un banco de proyectos con los respectivos estudios y diseños aprobados por las diferentes areas tecnicas de la  entidad. </t>
  </si>
  <si>
    <t>2. Implementar una estructura de  apoyo a los supervisores con profesionales de las diferentes areas  que permita ejercer un control  interdisciplinario</t>
  </si>
  <si>
    <t>Implementar una estructura de  apoyo a los supervisores con profesionales de las diferentes areas  que permita ejercer un control  interdisciplinario</t>
  </si>
  <si>
    <t xml:space="preserve">1. Fortalecer la etapa de maduración de los proyectos para la planeación y planificación técnica lo que permite obtener un banco de proyectos con los respectivos estudios y diseños aprobados por las diferentes areas tecnicas de la  entidad.
</t>
  </si>
  <si>
    <t>La Oficina Asesora de Planeacion conjuntamente con la Secretaria de Sistemas Operacionales y la Subdireccion determinaran las causas que generaron las diferencias detectadas y establecera responsabilidades.</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</si>
  <si>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t>
  </si>
  <si>
    <t>3. Emitir una circular suscrita por el SSO donde se estructure  la conformacion del equipo de apoyo a los supervisores de acuerdo con las diferentes especializaciones  requeridas en el contrato en ejecucion, asignando las responsabilidades y funciones respectivas.</t>
  </si>
  <si>
    <t>Evaluar el cumplimiento de las metas por proyecto de inversión</t>
  </si>
  <si>
    <t>1. Evidencia porcentaje avance fianciero SPI a 31/12/2015
2. Certificación de vuelo de los ILS.</t>
  </si>
  <si>
    <t>Adelantar proceso de contratación para la adquisición del equipo de calibración.</t>
  </si>
  <si>
    <t xml:space="preserve">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 </t>
  </si>
  <si>
    <t>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t>
  </si>
  <si>
    <t>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t>
  </si>
  <si>
    <t>Registrar la totalidad de las aquisiciones de la vigencia</t>
  </si>
  <si>
    <t xml:space="preserve">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
</t>
  </si>
  <si>
    <t xml:space="preserve">Implementar un sistema de seguimiento a la ejecución, mediante la alimentación de una base de datos que refleje el avance presupuestal de los contratos adelantados por el GGAS y los recursos asignados a las D. Regionales y así evitar discrepancias. Agilizar el desarrollo precontractual de los proyectos y el recibo oportuno de los productos y servicios contratados durante la vigencia. </t>
  </si>
  <si>
    <t>1. Estudios previos, matriz de riesgo, información general previamente revisada por la Coordinación de proyectos de la DDA
2. De acuerdo a los grupos de apoyo creados para apoyo a la supervisión realizar un analisis previo de la docuementación pre - contractual</t>
  </si>
  <si>
    <t>1. Estudios previos, matriz de riesgo, información general previamente revisada por la Coordinación de proyectos de la DDA
2. De acuerdo a los grupos de apoyo creados para apoyo a la supervisión realizar un analisis previo de la docuemntación pre - contractual</t>
  </si>
  <si>
    <t>1.Crear circular de SSO estructurando  el equipo de apoyo a los supervisores de acuerdo con la especialización requerida en el contrato, asignando responsabilidades y funciones</t>
  </si>
  <si>
    <t xml:space="preserve">1. Construcción de un procedimiento para la entrega y reversión de aeropuertos.
2. Formalización del procedimiento para la entrega y reversión de aeropuertos </t>
  </si>
  <si>
    <t>Solicitar información de certificados de propiedad y condiciones técnicas de cada eropueerto.
Programar visitas de inspección y verificación de condiciones.
Actualización de los permisos.</t>
  </si>
  <si>
    <t>Elaborar el Plan de Retiro de Aeronaves Inutilizadas TIPO.
Socializar con todos los aeropuertos mediante circular para su implementacion.
Seguimiento a la implementacion.</t>
  </si>
  <si>
    <t>Número de operaciones y aeronave critica del aeropuerto (Aeronave de mayor longitud)</t>
  </si>
  <si>
    <t>Solicitar mediante oficio el diligenciamiento del plan de emergencia de aeropuertos y aprobación.</t>
  </si>
  <si>
    <t>Elaboración de oficio</t>
  </si>
  <si>
    <t>1. Estandarizar el formato y contenido de los informes mensuales que envían las empresas sobre tiempos de servicio y de vuelo.</t>
  </si>
  <si>
    <t>2. Obtener estadísticas sobre excesos en los tiempos de vuelo de las tripulaciones, para determinar tendencias y aplicar correctivos.</t>
  </si>
  <si>
    <t>1, Verificación en sitio de las caracteristicas fisicas del Aeródromo.                                               2. Elaboración del Plano de Aeródormo</t>
  </si>
  <si>
    <t>1. Visita por parte de de la Dirección de Desarrollo Aeroportuario para elaboración de concepto sobre las acciones a tomar.</t>
  </si>
  <si>
    <t>1. Realizar la contratación de la contrucción de los muros para amplir las franjas. 
2. Realizar la contratación de ampliación de las franjas</t>
  </si>
  <si>
    <t>1. Solicitar concepto a la Dirección Administrativa sobre la viabilidad de hacer efectivas la garantias de calidad y estabilidad de la obra y calidad del servicio de la interventoria.
2. Requerir al contratista e interventor</t>
  </si>
  <si>
    <t>1. Estudios previos, matriz de riesgo, información general previamente revisada por la Coordinación de proyectos.
2. De acuerdo a los grupos de apoyo creados para apoyo a la supervisión realizar un analisis previo de la docuemntación pre - contractual</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</si>
  <si>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                              2. Oficio requerimiento a interventor e informe  interventor rendimientos financieros.</t>
    </r>
  </si>
  <si>
    <t xml:space="preserve">Impartir  instrucción  a los funcionarios  del Grupo de Procesos Precontractuales  para cumplir estrictamente con la norma. No se autoriza  la modificación de los pliegos, sino se expide la adenda correspondiente. </t>
  </si>
  <si>
    <t>Impartir instrucción en reunión de equipo de gerencia y a través del correo electrónico, a los funcionarios y contratistas del Grupo de Procesos Contractuales que elaboran los contratos, para que en éstos se incluya lo previsto en el pliego de condiciones en relación a las garantías contractuales y, en todo caso, se ajuste a lo previsto por la ley en esta materia.</t>
  </si>
  <si>
    <t>1.Crear procedimiento  (lista de chequeo) de revisión de actas y  soportes  de las obligaciones contractuales.   
2.Crear circular de SSO estructurando  el equipo de apoyo a los supervisores de acuerdo con la especialización requerida en el contrato, asignando responsabilidades y funciones</t>
  </si>
  <si>
    <t>1. Estudios previos, matriz de riesgo, información general previamente revisada por la Coordinación de proyectos.
2.Crear circular de SSO estructurando  el equipo de apoyo a los supervisores de acuerdo con la especialización requerida en el contrato, asignando responsabilidades y funciones</t>
  </si>
  <si>
    <t>1. Elaboración oficio.</t>
  </si>
  <si>
    <t>Visitas al sitio programadas.</t>
  </si>
  <si>
    <t>1. Oficiar   al contratista para que atienda las reclamaciones según procedimiento estipulado en el artículo 86 de la Ley 1474.
2. Informe tecnico de interventoria  sobre acciones  realizadas para subsanar las No conformidades.</t>
  </si>
  <si>
    <t>1. Estudios previos, matriz de riesgo, información general previamente revisada por la Coordinación de proyectos.
2. De acuerdo a los grupos de apoyo creados para apoyo a la supervisión realizaqr un analisis previo de la docuemntación pre - contractual</t>
  </si>
  <si>
    <t>1. Cambiar la clave de referencia de 3C a 2B.
2. Desplazamiento de umbral cabecera 12 en 40 metros; cabecera 30 en 90 metros.</t>
  </si>
  <si>
    <t>Informe por parte de profesionales de la DDA en donde se evidencie que las gestiones realizadas sobre el particular.</t>
  </si>
  <si>
    <t>Tomar las acciones correctivas en sitio para la nivelación de la luces PAPI del aeropuerto de Florencia</t>
  </si>
  <si>
    <t>Hacer invitación pública para la celebración de los contratos de rocería y mantenimiento.
Solicitud de Estudio.
Solicitar a la DDA las acciones de mejora realiza en la Torre de Control y SEI</t>
  </si>
  <si>
    <t>Evidenciar adquisición, instalación y puesta en funcionamiento de grabadoras de frecuencias y comunicaciones para el aeropuerto de Florencia.</t>
  </si>
  <si>
    <t>Elaboración de ofcio</t>
  </si>
  <si>
    <t>Tramitar seguro obligatorio</t>
  </si>
  <si>
    <t>Elaborar oficio solicitando el acuero de ayuda mutua a la Alcaldia Municipal</t>
  </si>
  <si>
    <t>Tramitar plan de emergencia y COE</t>
  </si>
  <si>
    <t>Informe por parte del supervisor en donde se evidencie que las irregularidades fueron subsanadas</t>
  </si>
  <si>
    <t xml:space="preserve">Proponer modificacion RAC 160  la inclusion de un documento que contenga información relacionada con la seguridad y la capacidad de respuesta contra actos de interferencia ilicita
Solicitar recursos SSO para realizar Vigilancia.
</t>
  </si>
  <si>
    <t>Realizar visitas de inspeccion AVSEC para verificar cumplimiento del RAC 160.
Coordinar Plan de Acción con explotador de aeropuerto y hacer seguimiento al mismo</t>
  </si>
  <si>
    <t>1.Crear circular de SSO estructurando  el equipo de apoyo a los supervisores de acuerdo con la especialización requerida en el contrato, asignando responsabilidades y funciones
2.Realizar visitas de seguimiento y verificación de las condiciones posteriores a la entrega de las obras</t>
  </si>
  <si>
    <t>1. Estudios previos, matriz de riesgo, información general previamente revisada por la Coordinación de proyectos.
2. De acuerdo a los grupos de apoyo creados para apoyo a la supervisión realizar un analisis previo de la documentación pre - contractual</t>
  </si>
  <si>
    <t>Adelantar proceso de contratación que permita contar con el servicio de mantenimiento y control de maleza y/o pasto en franjas de seguridad en el aeropuerto de Arauca</t>
  </si>
  <si>
    <t>Oficio de requermiento.
Informe de instalación de la baliza.</t>
  </si>
  <si>
    <t xml:space="preserve">Gestionar realizacion Comité tecnico entre Aeropuerto matecaña responsable de la Pista, grupo de Inspeccion de Aeropuertos del Nivel Central y Soporte tecnico regional Valle. </t>
  </si>
  <si>
    <t>Solicitar los recursos SSO para realizar Vigilancia a los aeropuertos publicos.
programar y Realizar visitas de supervisión aeroportuaria para verificar el estado de la infraestructura y la situación de los servicios aeroportuarios. 
Coordinar Plan de Acción con el explotador de aeropuerto y hacer seguimiento al mismo</t>
  </si>
  <si>
    <t>1. Estudios previos, matriz de riesgo, información general previamente revisada por la Coordinación de proyectos.
2. De acuerdo a los grupos de apoyo creados para apoyo a la supervisión realizaqr un analisis previo de la docuementación pre - contractual</t>
  </si>
  <si>
    <t>1. Estudios previos, matriz de riesgo, información general previamente revisada por la Coordinación de proyectos.
2. De acuerdo a los grupos de apoyo creados para apoyo a la supervisión realizaqr un analisis previo de la docuemEntación pre - contractual</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</si>
  <si>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</si>
  <si>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1. Incluir en los contratos de prestacion la obligación de presentar informes mesuales y final.
2. Elaborar circular para los supervisores donde se informara la obligatoriedad de generar o avalar informes mensuales y uno consolidado.</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</si>
  <si>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</si>
  <si>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 xml:space="preserve">Por parte del supervisor requerir al interventor para el cumplimiento de de las obligaciones contractuales 
</t>
  </si>
  <si>
    <t>Establecer un mayor plazo de ejecución para los próximos proyectos de despliegues de redes y sistemas de comunicación del nivel nacional considerando la complejidad de acceso a sitios y hechos de fuerza mayor</t>
  </si>
  <si>
    <t>Realizar el seguimiento a la ejecución de un contrato de redes o sistemas de comunicación del año 2017.</t>
  </si>
  <si>
    <t>Organización y mejora del archivo de actas del Comité de Adiciones, Modificaciones y Prórrogas</t>
  </si>
  <si>
    <t>Remision del oficio y soportes de pago al Secretario del Comíte Técnico.</t>
  </si>
  <si>
    <t>1.1Definir, documentar e incluir en un procedimiento la información fuente para causar los ingresos en los contratos de Concesión.
1.2 Obtener de  la oficina de Comercialización una proyección anual mensualizada  de ingresos Concesionados.
1.3Definir, documentar e incluir en un procedimiento la información fuente y periodicidad de inclusión de las cuentas por cobrar a los concesionarios.</t>
  </si>
  <si>
    <t>2.1 Producir trimestralmente un documento de conciliación de Cuentas por cobrar concesiones, suscrito entre Cartera, Tesorería y Contabilidad</t>
  </si>
  <si>
    <t xml:space="preserve">1.1 Elaborar informe trimestral de cartera por tercero y por edades de vencimiento
1.2 Elaborar trimestralmente un documento o reporte de Conciliación de saldos  entre Cartera y Contabilidad
</t>
  </si>
  <si>
    <t>2.1 Documentar procedimiento de Remisión de deudas a Cobro Coactivo</t>
  </si>
  <si>
    <t>3.1 Solicitar las adecuaciones técnicas que permitan consultar información de cartera en cobro persuasivo y los envíos a cobro coactivo
3.2 Informe Trimestral de cartera en cobro persuasivo y en cobro coactivo</t>
  </si>
  <si>
    <t>1.1 Solicitud Area informatica
1.2 Elaborar informe trimestral de cartera por tercero y por edades de vencimiento</t>
  </si>
  <si>
    <t>1.1 Colocar incidente en SIIF para que sea escalado a CGN para que habilite la cta 170515
1.2 Realizar el ajuste contable</t>
  </si>
  <si>
    <t xml:space="preserve">1.1 Oficio de Comercialización a la ANI solicitando estado de avance de la demanda arbitral
1.2  Mesas de trabajo ANI -OPAIN-Aerocivil, con el fin de definir el detalle de la información y los soportes contables requeridos.
</t>
  </si>
  <si>
    <t>1.3 Revisión y aprobación de Actas de entrega de información por parte de los concesionarios
1.4. Registros contables de obras terminadas para descargar la cuenta de Construcciones en curso Concesiones</t>
  </si>
  <si>
    <t xml:space="preserve">1.1 Enviar oficio de solicitud del estado de avance en la construcción de la infraestructura que aparece en el balance como BUP en construcción
1.2 Verificar que las obras terminadas se encuentren en el inventario de inmuebles
1.3 Efectuar las reclasificaciones Contables </t>
  </si>
  <si>
    <t>2.1 documentar un procedimiento de Registro y Conciliación de las fiducias en administración
2.2 Elaborar un informe trimestral de conciliación de los saldos de Dinero en los encargos fiduciarios y los saldos en la cuenta del balance   142404 Encargos Fiduciarios.</t>
  </si>
  <si>
    <t>Registrar en la contabilidad los activos de Providencia y Yopal</t>
  </si>
  <si>
    <t>1. Revisar confrontando con existencias, los saldos de inventario  todo nivel
2. Realizar video-conferencia a nivel nacional para sensibilización del tema
3. Enviar comunicación vía correo electronico a Almacenistas con instrucciones manejo inventarios
4. Emitir circular vía intranet capacitación control y registro inventarios</t>
  </si>
  <si>
    <t>1.1 Elaborar informe trimestral de cartera por tercero y por edades de vencimiento
1.2 Elaborar trimestralmente un documento o reporte de Conciliación de saldos  entre Cartera y Contabilidad</t>
  </si>
  <si>
    <t xml:space="preserve">1.1  Efectuar reuniones de trabajo Tesorería, Cartera y Contabilidad para determinar las causas de las inconsistencias
1.2 Elaborar un cronograma de trabajo con responsabilidades asignadas por el Director Financiero.
1.3 Solicitar la orientación de SIIF-Hacienda para la mecánica de depuración.                                           </t>
  </si>
  <si>
    <t>1.4 presentar al Director Financiero informes mensuales de avance  suscritos por los coordinadores de Tesorería, Cartera y Contabilidad
1.5 Efectuar ajustes correspondientes.</t>
  </si>
  <si>
    <t>1.1 Revelar en Notas a los Estados Financieros los compromisos económicos suscritos con los concesionarios que tengan implicaciones futuras en el Balance o en el estado de Actividad Financiera, Económica y Social de Aerocivil.</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</si>
  <si>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</si>
  <si>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</si>
  <si>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 xml:space="preserve">1.1 Enviar oficio de solicitud del estado de avance en la construcción de la infraestructura que aparece en el balance como BUP en construcción.
1.2 Verificar que las obras terminadas y bienes muebles  se encuentren en el inventario.
1.3 Efectuar las reclasificaciones Contables. </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</si>
  <si>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</si>
  <si>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 
3. Emitir una circular suscrita por el SSO</t>
  </si>
  <si>
    <t>3. Emitir una circular suscrita por el SSO donde se estructure  la conformacion del equipo de apoyo a los supervisores de acuerdo con las diferentes especializaciones  requeridas en el contrato en ejecucion, asignando las responsabilidades y funciones respectivas</t>
  </si>
  <si>
    <t>Emitir una circular suscrita por el SSO donde se estructure  la conformacion del equipo de apoyo a los supervisores de acuerdo con las diferentes especializaciones  requeridas en el contrato en ejecucion, asignando las responsabilidades y funciones respectivas.</t>
  </si>
  <si>
    <t>1. Estudios y diseños previos contratados debidamente revisados por interventoria contratada y aprobados por las diferentes areas tecnicas de la Entidad y como mínimo en la vigencia previa a la ejecución.</t>
  </si>
  <si>
    <t>2.Crear un comité técnico de evaluacion de proyectos a traves de la SSO para la respectiva revision integral de los mismos.</t>
  </si>
  <si>
    <t>Coordinar reunion con las partes interesadas.
Revision y Verificacion de las causas.
Verificacion y Revision funciones SSO y Subdireccion frente al Plan.
Verificacion y revision de controles
Elaboracion del Acta con responsabilidades de acuerdo con las funciones</t>
  </si>
  <si>
    <t xml:space="preserve">1- Muestra semestral de Proyectos de Estudios y diseños(1)
2. Informe de evaluación de los proyectos radicados
</t>
  </si>
  <si>
    <t>3. Circular publicada / implementación de la circular por la Direcciones adscritas a la SSO (1) .</t>
  </si>
  <si>
    <t>Circular elaborada y publicada.</t>
  </si>
  <si>
    <t>Actas de seguimiento al cumplimiento de metas</t>
  </si>
  <si>
    <t>Adjuntar reporte ejecucion SPI a 31/12/2015 (1).
Certificación de vuelo (1)</t>
  </si>
  <si>
    <t xml:space="preserve">Contrato (1)
Acta de liquidación (1). </t>
  </si>
  <si>
    <t>Actas de seguimiento al cumplimiento de matas</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</si>
  <si>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</si>
  <si>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</si>
  <si>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 de creación de comité técnico.
Cronograma Inversión.
Informe de seguimiento contractual.
El semaforo del indicador de ejecucion presentado en el ultimo comité del trimestre este en verde.(Acta de comité directivo).
Ejecución Presupuestal 2016.</t>
  </si>
  <si>
    <t>Reporte de ejecución presupuestal</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</si>
  <si>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</si>
  <si>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</si>
  <si>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 de creación de comité técnico.
Cronograma de inversión.
Informe de seguimiento contractual.
El semaforo del indicador de ejecucion presentado en el ultimo comité del trimestre este en verde.(Acta de comité directivo) (4)</t>
  </si>
  <si>
    <t xml:space="preserve">Muestra semestral de una base de datos en donde se evidencie la ejecución presupuestal </t>
  </si>
  <si>
    <t>1. muestra trimestral de avance</t>
  </si>
  <si>
    <t>Circular publicada / implementación de la circular por la Direcciones adscritas a la SSO/(1)
Muestra trimestral nombramiento supervisor y equipo de apoyo(1)</t>
  </si>
  <si>
    <t>Certificados de tradición y libertad (19).
Prograsmación de visitas de inspección (19).
Resolución de actualización de los permisos (1).</t>
  </si>
  <si>
    <t>Plan de Retiro de Aeronaves Inutilizadas TIPO (1)
Circular de socializacion (1)</t>
  </si>
  <si>
    <t>Oficio
Plan de emergencia aprobado</t>
  </si>
  <si>
    <t>Formato</t>
  </si>
  <si>
    <t>Informe estadístico</t>
  </si>
  <si>
    <t xml:space="preserve">1. Plano del Aeródromo para AIP.
2. Oficio y/o Correo eléctronico remitiendo el Plano al Grupo AIS para su publicación </t>
  </si>
  <si>
    <t>1. Concepto emitido por el profesional encargado</t>
  </si>
  <si>
    <t>1.  Contrato de construcción y ampliación.</t>
  </si>
  <si>
    <t>1. oficio de la supervision a la DA para la elaboración del concepto.
2. oficio de la supervision a la interventoria</t>
  </si>
  <si>
    <t>1. muestra semestral de avance</t>
  </si>
  <si>
    <t>Adendas expedidas (4).
Circular (1).</t>
  </si>
  <si>
    <t>Acta de Equipo de Gerencia
Mensaje de correo electrónico</t>
  </si>
  <si>
    <t xml:space="preserve">1- Muestra semestral de la lista de chequeo
2.Circular publicada / implementación de la circular por la Direcciones adscritas a la SSO                                                                             </t>
  </si>
  <si>
    <t xml:space="preserve">1- Muestra semestral.
2.Circular de la  SSO la creación y adopción del Comité de evaluación de Proyectos publicada. </t>
  </si>
  <si>
    <t>1. Oficio</t>
  </si>
  <si>
    <t>Informe de la visita</t>
  </si>
  <si>
    <t xml:space="preserve">Oficio
Informe </t>
  </si>
  <si>
    <t>1. Plano de Aerodronomo con nuevas caracteristicas.
2. Informe de profesional de DDA en donde se evidencie los cambios efectuados.</t>
  </si>
  <si>
    <t>1. Concepto presentado por losprofesionales que realizaron la visita.</t>
  </si>
  <si>
    <t>Informe de nivelacion
conforme al RAC.</t>
  </si>
  <si>
    <t xml:space="preserve">Contratos y acta de recibo final y registro fotográfico (2)
Conceptos ARL y Ambiental (1)
Informe acciones de mejora.
</t>
  </si>
  <si>
    <t>Acta de recibo final</t>
  </si>
  <si>
    <t>Oficios</t>
  </si>
  <si>
    <t>Seguro</t>
  </si>
  <si>
    <t>Ofcio
Acuerdo</t>
  </si>
  <si>
    <t>Plan de Emergencia</t>
  </si>
  <si>
    <t>1. Informe presentado por el supervisor de la visita realizada</t>
  </si>
  <si>
    <t xml:space="preserve">Documento de modificación del RAC 160.
</t>
  </si>
  <si>
    <t>Informe de Vitas de inspección.
Plan de medidas correctivas.</t>
  </si>
  <si>
    <t xml:space="preserve">1.Circular de la  SSO la creación y adopción del Comité de evaluación de Proyectos publicada. </t>
  </si>
  <si>
    <t xml:space="preserve">1- Muestra semestral      2.Circular de la  SSO la creación y adopción del Comité de evaluación de Proyectos publicada. </t>
  </si>
  <si>
    <t xml:space="preserve">1- Muestra semestral
2.Circular de la  SSO la creación y adopción del Comité de evaluación de Proyectos publicada. </t>
  </si>
  <si>
    <t>Contrato.
Informes de ejecución.</t>
  </si>
  <si>
    <t>Requerimiento.
Informe de instalación.</t>
  </si>
  <si>
    <t>1.Circular de la  SSO la creación y adopción del Comité de evaluación de Proyectos publicada.
2. oficio</t>
  </si>
  <si>
    <t>Plan de visitas para cada vigencia.
Realizar visita aeropuerto Puerto Inirida.
Informe ejecutivo visita de supervision.
Plan de accion del aeropuerto.
Seguimiento.</t>
  </si>
  <si>
    <t xml:space="preserve">1- Muestra semestral de la lista de chequeo                                                                                   </t>
  </si>
  <si>
    <t xml:space="preserve">1- Muestra semestral de la lista de chequeo.
2.Circular publicada / implementación de la circular por la Direcciones adscritas a la SSO                                                                             </t>
  </si>
  <si>
    <t>Contratos de prestacion de Servicios (5)
Circular (1)</t>
  </si>
  <si>
    <t>1- Muestra semestral de la lista de chequeo.
2.Circular publicada / implementación de la circular por la Direcciones adscritas a la SSO.</t>
  </si>
  <si>
    <t xml:space="preserve">3-oficio                                                         </t>
  </si>
  <si>
    <t>Nuevos Proyectos</t>
  </si>
  <si>
    <t>Acta de recibo Final</t>
  </si>
  <si>
    <t>Carpeta física y digital de archivo de actas de Comité</t>
  </si>
  <si>
    <t>Oficio (1)
Soportes (1)</t>
  </si>
  <si>
    <t>1.1.1Procedimiento
1.2.1 Acta de reunión con Comercialización acordando las formalidades de los informes de ingresos proyectados
1.3.1 Procedimiento</t>
  </si>
  <si>
    <t>2.1Documento o reporte de conciliación</t>
  </si>
  <si>
    <t xml:space="preserve">1.1.1Back Up trimestral de saldos de cartera al cierre del trimestre
1.2.1 Documento o reporte de Conciliación.    </t>
  </si>
  <si>
    <t>2.1.1 Procedimiento</t>
  </si>
  <si>
    <t>3.1.1 oficio a Informática
3.2.1 Reporte</t>
  </si>
  <si>
    <t xml:space="preserve">1.1.1Back Up trimestral de saldos de cartera al cierre del trimestre
1.2.1 Documento o reporte de Conciliación.       </t>
  </si>
  <si>
    <t>1.1.1 Colocar incidente
1.2.1 asientos contables</t>
  </si>
  <si>
    <t>Oficio  -comercialización (1).
Mesas de trabajo con OPAIN -ANI-AEROCIVIL (4).</t>
  </si>
  <si>
    <t>Cada que realicen una entrega de Información - Comercialización e Inmuebles (4).
Cada que la oficina de inmuebles envíe información aprobada contabilidad realizará en comprobante contable (2).</t>
  </si>
  <si>
    <t>1.1.1 oficio (1)
1.2.1 Inventario de Inmuebles a reclasificar (1)
1.3.1 asientos contables (1)</t>
  </si>
  <si>
    <t>2.1.1 Procedimiento (1)
2.2.1 reporte de Conciliación (1)</t>
  </si>
  <si>
    <t>Registro contable de los activos.</t>
  </si>
  <si>
    <t>Registros contables -inventarios.
Video conferencia.
Correo electrónico.
Circular.</t>
  </si>
  <si>
    <t xml:space="preserve">1.1.1Back Up trimestral de saldos de cartera al cierre del trimestre (1)
1.2.1 Documento o reporte de Conciliación (1). </t>
  </si>
  <si>
    <t>1.1.1 Actas de reunión (2)
1.2.1 Cronograma de trabajo (1).
1.3.1 Acta de Reunión con SIIF Hacienda (1).</t>
  </si>
  <si>
    <t>1.4.1 informe de avance (2).
1.5.1 ajustes correspondientes (1).</t>
  </si>
  <si>
    <t>1.1.1 Notas a los Estados Financieros (1)</t>
  </si>
  <si>
    <t>2.1.1 Contrato de consultoria (1)
2.2.1 manual de políticas Contables en Borrador (1)
2.3.1 Manual de Políticas Contables aprobado (1)</t>
  </si>
  <si>
    <t>2.1.1  Contrato de consultoria (1)
2.2.1  manual de políticas Contables en Borrador (1)
2.3.1  Manual de Políticas Contables aprobado (1)</t>
  </si>
  <si>
    <t>1.1.1 oficio (1)
1.2.1 Inventario de bienes  Inmuebles y muebles a reclasificar (2)
1.3.1 asientos contables (1)</t>
  </si>
  <si>
    <t>1- Muestra semestral de Proyectos de Estudios y diseños(1)
2. Informe de evaluación de los proyectos radicados.</t>
  </si>
  <si>
    <t>Circular publicada / implementación de la circular por la Direcciones adscritas a la SSO .</t>
  </si>
  <si>
    <t>1- Muestra semestral de Proyectos de Estudios y diseños</t>
  </si>
  <si>
    <t>2. Informe de evaluación de los proyectos radicados.</t>
  </si>
  <si>
    <t>DIRECCIÓN FINANCIERA</t>
  </si>
  <si>
    <t>DIRECCIÓN ADMINISTRATIVA-GRUPO ALMACÉN</t>
  </si>
  <si>
    <t xml:space="preserve">PLAN DE MEJORAIENTO  VIGENCIA 2015 - INFORME DE AUDITORÍA 013/2016 </t>
  </si>
  <si>
    <t>PLAN DE MEJORAIENTO  VIGENCIA 2015 - INFORME DE AUDITORÍA 013/2017</t>
  </si>
  <si>
    <t xml:space="preserve">GRUPO ADMINISTRACIÓN DE INMUEBLES </t>
  </si>
  <si>
    <t>NÚMERO DE CARACTERES (390)</t>
  </si>
  <si>
    <t>1.Formalizar y Reglamentar  los acuerdos de servicio de cada uno de los Grupos  de Telecomunicaciones</t>
  </si>
  <si>
    <t>Formalización del Acuerdo de nivel de servicio. Negociación y estructuración del acuerdo</t>
  </si>
  <si>
    <t>Actas de Reuniones de avance. Documento priorización de servicios. Acuerdo  de nivel de servicio.</t>
  </si>
  <si>
    <t>Sin embargo, lo pactado contractualmente no es acorde a lo que establece este marco normativo toda vez que en el contrato se estableció que los “intereses que se generen con ocasión de la administración de los recursos harán parte integral del convenio y serán utilizados por EL DEPARTAMENTO para cubrir los costos y gastos asociados al mismo</t>
  </si>
  <si>
    <t xml:space="preserve">Los anteriores hallazgos, reflejan debilidades en la aplicación de la efectividad de los controles establecidos por la entidad. </t>
  </si>
  <si>
    <t>1 Fortalecer la etapa de maduración de los proyectos para la planeación y planificación técnica lo que permite obtener un banco de proyectos con los respectivos estudios y diseños aprobados por las diferentes areas tecnicas de la  entidad
2.Implementar una estructura de  apoyo a los supervisores con profesionales de las diferentes areas  que permita ejercer un control  interdisciplinario</t>
  </si>
  <si>
    <t>1.Estudios y diseños previos contratados debidamente revisados por interventoria contratada y aprobados por las diferentes areas tecnicas de la Entidad.
2.Crear circular suscrita por el SSO estructurando  la conformacion del equipo de apoyo a los supervisores de acuerdo con las diferentes especializaciones  requeridas en el contrato, asignando las responsabilidades y funciones</t>
  </si>
  <si>
    <t>1. Fortalecer la etapa de maduración del proyecto para la planeación, planificación técnica y obtener un banco de proyectos con los respectivos estudios y diseños aprobados.
2.Optimizar los mecanismos de control en la revision de los proyectos teniendo en cuenta la zona de influencia del proyecto, plazo estimado de ejecucion  del presupuesto y cotizaciones de las diferentes actividades.</t>
  </si>
  <si>
    <t>1. Estudios y diseños previos contratados debidamente revisados por interventoria contratada y aprobados por las diferentes areas tecnicas de la Entidad..  1.Incluir dentro de los procedimientos lista  de chequeo para la verificacion y aval de los diferentes proyectos.
2.Elaborar y formalizar mediante circular de la  SSO la creación y adopción del Comité de evaluación de Proyectos.</t>
  </si>
  <si>
    <t xml:space="preserve">PLAN DE MEJORAMIENTO VIGENCIA 2011 </t>
  </si>
  <si>
    <r>
      <rPr>
        <b/>
        <sz val="12"/>
        <rFont val="Arial"/>
        <family val="2"/>
      </rPr>
      <t>1.</t>
    </r>
    <r>
      <rPr>
        <sz val="12"/>
        <rFont val="Arial"/>
        <family val="2"/>
      </rPr>
      <t xml:space="preserve">Muestreo de actas  parciales acompañada de las preactas con la respectiva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</si>
  <si>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r>
      <rPr>
        <b/>
        <sz val="12"/>
        <rFont val="Arial"/>
        <family val="2"/>
      </rPr>
      <t>1.</t>
    </r>
    <r>
      <rPr>
        <sz val="12"/>
        <rFont val="Arial"/>
        <family val="2"/>
      </rPr>
      <t xml:space="preserve">Muestreo de actas  parciales acompañada de las preactas con la respectiva lista de chequeo(1)
</t>
    </r>
    <r>
      <rPr>
        <b/>
        <sz val="12"/>
        <color theme="1"/>
        <rFont val="Arial"/>
        <family val="2"/>
      </rPr>
      <t/>
    </r>
  </si>
  <si>
    <r>
      <rPr>
        <b/>
        <sz val="12"/>
        <rFont val="Arial"/>
        <family val="2"/>
      </rPr>
      <t>1.</t>
    </r>
    <r>
      <rPr>
        <sz val="12"/>
        <rFont val="Arial"/>
        <family val="2"/>
      </rPr>
      <t xml:space="preserve">Muestreo de documentos del proyecto en ejecucion,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</si>
  <si>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 xml:space="preserve">Mediante oficios número 313057945 del 19//12/2013, 213057460 de 19/12/2013 y 213059343 del 30/12/2013 se emitió concepto para la instalación de los mástiles para la iluminación de las plataformas de los aeropuertos de Riohacha, Valledupar, Bucaramanga, Cúcuta y Barrancabermeja respectivamente. </t>
  </si>
  <si>
    <t>Actas de seguimiento al cumplimiento de matas (2)
Reporte de los sistema de información de planeación sobre el avance de las metas de los proyectos (2)</t>
  </si>
  <si>
    <t>Actas de seguimiento al cumplimiento de metas (2).
Reporte de los sistema de información de planeación sobre el avance de las metas de los proyectos (2)</t>
  </si>
  <si>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</si>
  <si>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 xml:space="preserve">H5:082-12 Traslado de riesgo de recuperación de cartera Otrosí 7 (D) </t>
    </r>
    <r>
      <rPr>
        <sz val="12"/>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
    </r>
  </si>
  <si>
    <r>
      <rPr>
        <b/>
        <sz val="12"/>
        <rFont val="Arial"/>
        <family val="2"/>
      </rPr>
      <t xml:space="preserve">H22:082-12 Entrega Horno Incinerador - Administrativo.  </t>
    </r>
    <r>
      <rPr>
        <sz val="12"/>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</si>
  <si>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r>
      <rPr>
        <b/>
        <sz val="12"/>
        <rFont val="Arial"/>
        <family val="2"/>
      </rPr>
      <t>H50: 00-14 Medición del Desempeño.(A)(D)</t>
    </r>
    <r>
      <rPr>
        <sz val="12"/>
        <rFont val="Arial"/>
        <family val="2"/>
      </rPr>
      <t>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r>
  </si>
  <si>
    <r>
      <t>La Ley 909 2004</t>
    </r>
    <r>
      <rPr>
        <b/>
        <sz val="12"/>
        <rFont val="Arial"/>
        <family val="2"/>
      </rPr>
      <t>,</t>
    </r>
    <r>
      <rPr>
        <sz val="12"/>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</si>
  <si>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r>
      <rPr>
        <b/>
        <sz val="12"/>
        <rFont val="Arial"/>
        <family val="2"/>
      </rPr>
      <t>1.</t>
    </r>
    <r>
      <rPr>
        <sz val="12"/>
        <rFont val="Arial"/>
        <family val="2"/>
      </rPr>
      <t xml:space="preserve"> Elaborar relación de todos los clientes con deuda vigente y que se encuentren marcados como enviados a cobro juridico.
</t>
    </r>
    <r>
      <rPr>
        <b/>
        <sz val="12"/>
        <rFont val="Arial"/>
        <family val="2"/>
      </rPr>
      <t>2.</t>
    </r>
    <r>
      <rPr>
        <sz val="12"/>
        <rFont val="Arial"/>
        <family val="2"/>
      </rPr>
      <t xml:space="preserve">Levantar actas de reuniones de conciliación con el GJC sobre los documentos remitidos por cartera para cobro juridico para evaluar cuales usuarios no estan en esta base de datos.                                                    </t>
    </r>
  </si>
  <si>
    <r>
      <rPr>
        <b/>
        <sz val="12"/>
        <rFont val="Arial"/>
        <family val="2"/>
      </rPr>
      <t>1.</t>
    </r>
    <r>
      <rPr>
        <sz val="12"/>
        <rFont val="Arial"/>
        <family val="2"/>
      </rPr>
      <t xml:space="preserve"> implementar procedimiento de remisión de deudas a cobro coactivo y oficializar con actas de gerencia las conciliaciones entre las dos áreas.                                         </t>
    </r>
    <r>
      <rPr>
        <b/>
        <sz val="12"/>
        <rFont val="Arial"/>
        <family val="2"/>
      </rPr>
      <t xml:space="preserve">2. </t>
    </r>
    <r>
      <rPr>
        <sz val="12"/>
        <rFont val="Arial"/>
        <family val="2"/>
      </rPr>
      <t>establecimiento e implementacion de una base de datos de cobro persuasivo y de remision de expedientes a cobro coactivo.</t>
    </r>
  </si>
  <si>
    <t>Presentaba problemas de degradación de sus componentes, generando continúas fallas de operatividad37 .</t>
  </si>
  <si>
    <t>Las deficiencias detectadas están relacionadas con errores en la digitación, completitud y oportunidad en el cargue de la información registrada en las fajas de progreso, lo anterior debido a la falta de integración de los aplicativos junto con la ausencia de controles automáticos en el proceso</t>
  </si>
  <si>
    <t>Situación que obedece a que el personal del aeropuerto no exige la aplicación de los 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</si>
  <si>
    <r>
      <t xml:space="preserve">falta de oportunidad, de acuerdo con los plazos establecidos en el numeral 5.3 del apéndice F </t>
    </r>
    <r>
      <rPr>
        <i/>
        <sz val="12"/>
        <rFont val="Arial"/>
        <family val="2"/>
      </rPr>
      <t>“Especificaciones Técnicas de Operación”</t>
    </r>
    <r>
      <rPr>
        <sz val="12"/>
        <rFont val="Arial"/>
        <family val="2"/>
      </rPr>
      <t xml:space="preserve"> y no permite efectuar acciones de mejora oportuna.</t>
    </r>
  </si>
  <si>
    <r>
      <t xml:space="preserve">Deficiencias en la planeación, en el seguimiento y control a las obligaciones contractuales, así como el presunto incumplimiento del Artículo 25 numeral 7 de la Ley 80 de 1993 el cual señala </t>
    </r>
    <r>
      <rPr>
        <i/>
        <sz val="12"/>
        <rFont val="Arial"/>
        <family val="2"/>
      </rPr>
      <t>"La conveniencia o inconveniencia del objeto a contratar…"</t>
    </r>
    <r>
      <rPr>
        <sz val="12"/>
        <rFont val="Arial"/>
        <family val="2"/>
      </rPr>
      <t>del artículo 26 del Estatuto de Contratación Estatal, en virtud al principio de responsabilidad ".La situación identificada podría conllevar</t>
    </r>
  </si>
  <si>
    <r>
      <t>En definitiva, solamente en siete (7) sistemas de tratamiento de aguas programados en los departamentos que se indican en la tabla 18, se reportó la ejecución de las actividades planeadas por la</t>
    </r>
    <r>
      <rPr>
        <b/>
        <sz val="12"/>
        <rFont val="Arial"/>
        <family val="2"/>
      </rPr>
      <t xml:space="preserve"> </t>
    </r>
    <r>
      <rPr>
        <sz val="12"/>
        <rFont val="Arial"/>
        <family val="2"/>
      </rPr>
      <t>Aerocivil.</t>
    </r>
  </si>
  <si>
    <t>En conclusión, se presentaron deficiencias en la gestión y resultados para el desarrollo de este proyecto dada la baja ejecución financiera;las inconsistencias de los reportes sobre el estado del mismo al Sistema de Seguimiento de Proyectos de Inversión–SPI; y por la falta de claridad sobre algunos procesos de contratación y/o de adjudicación del contrato en el Aeropuerto de La Primavera</t>
  </si>
  <si>
    <t xml:space="preserve">Dar aplicación a la Parte 14 numeral 14.6.40 y 14.6.3 del RAC, para los aeropuertos administrados por la AEROCIVIL
</t>
  </si>
  <si>
    <t>Lo anterior refleja debilidades en el seguimiento y control que debe ejercer la Aerocivil sobre el personal que opera aeronaves bajo su jurisdicción y el cumplimiento de los Reglamentos Aeronáuticos Colombianos.</t>
  </si>
  <si>
    <r>
      <t xml:space="preserve">Estas deficiencias presuntamente fueron contrarias a lo reglamentado en el numeral </t>
    </r>
    <r>
      <rPr>
        <i/>
        <sz val="12"/>
        <rFont val="Arial"/>
        <family val="2"/>
      </rPr>
      <t>14.3.10.2. Pavimentos</t>
    </r>
    <r>
      <rPr>
        <sz val="12"/>
        <rFont val="Arial"/>
        <family val="2"/>
      </rPr>
      <t xml:space="preserve"> del RAC 14 y sus diferentes subnumerales.</t>
    </r>
  </si>
  <si>
    <t>El no pago oportuno de los mismos, género que el beneficiario de estos interpusiera una acción ejecutiva expediente 05001333300920140136601, esta situación generó un desgaste administrativo. Estas situaciones se originaron por deficiencias en la aplicación efectiva de controles por parte de la Entidad.</t>
  </si>
  <si>
    <r>
      <t>Lo anterior, refleja</t>
    </r>
    <r>
      <rPr>
        <strike/>
        <sz val="12"/>
        <rFont val="Arial"/>
        <family val="2"/>
      </rPr>
      <t xml:space="preserve"> </t>
    </r>
    <r>
      <rPr>
        <sz val="12"/>
        <rFont val="Arial"/>
        <family val="2"/>
      </rPr>
      <t>deficiencias en los registros contables respaldados por los documento soportes  y denota debilidades en los controles para el registro real de la cartera para estos clientes</t>
    </r>
  </si>
  <si>
    <t>DIRECCIÓN DE SERVICIOS A LA NAVEGACIÓN AÉRA/ DIRECCIÓN TALENTO HUMANO</t>
  </si>
  <si>
    <t>Se anexa contrato de mantenimiento e informes de avance de ejecución.</t>
  </si>
  <si>
    <t>Se anexa requerimiento efectuado al contratista y soportes de cumplimiento de la instalación de la baliza sobre cabecera 07 del aeropuerto de Tame</t>
  </si>
  <si>
    <t>En auditoria fueron revisados varios informes en contratos de docentes y se esta cumpliendo con accion de mejora. Se anexan informes.</t>
  </si>
  <si>
    <t>En auditoria fueron revisados varios informes en contratos de docentes y se esta cumpliendo con accion de mejora, Se anexan informes.</t>
  </si>
  <si>
    <t>Se genera reporte de ejecución presupuestal a la fecha. Se anexa reporte.</t>
  </si>
  <si>
    <t>Se anexa relación de activos incorporados al módulo AFI JDE.</t>
  </si>
  <si>
    <t>Se anexan documentos soportes de los Registros contables -inventarios, Video conferencia, Correo electrónico y Circular.</t>
  </si>
  <si>
    <t>El Sistema Gestion de Calidad establecio un modelo y formato estandar para el desarrollo de los estudios Previos como guía para todos los procesos contractuales, con enfasis en las especificaciones tecnicas, estudios de mercado, diseños previos etc. (SGC proceso GCON- 1.0-12-017 , GCON -1.0-12-018, GCON-1.0-12-002 y GCON-1.0-12-030).-anexo Circular Estudios y Documentos Previos- Formato)</t>
  </si>
  <si>
    <t>La entidad adelanto el proceso sancionatorio, se anexan documentos soporte. Igualmente la compañía de seguro mediante comunicado del 27/03/2013 objeta totalmente la reclamación de la entidad por tratarse de un evento natural no imputable al contratista y esta excluidos de la cobertura de poliza. (se anexan documentos soportes)</t>
  </si>
  <si>
    <t>Mediante resolución 0002 del 11/01/2012 la Entidad declaro el incumplimiento del contrato (Caducidad) y con resolución 0003 del 11/01/2012 dejo en firme el dictamen del recurso interpuesto y se liquido el contrato (se anexan documentos soportes)</t>
  </si>
  <si>
    <t>Se anexan estudios evaluativos del contrato 100000370 OC y el No. de orden 1000021 no existen estudios evaluativos por tratarse de una Contratacion Directa (anexo), en la cual certifica la idoneidad y experiencia por parte del Director General.</t>
  </si>
  <si>
    <t>En los servidores de la Entidad se lleva el manejo documental  del  proceso de contratación en sus diferentes etapas lo anterior se evidencia (modulos : precontractual   \\ BOG7  (T)  terminos de referencia,\\ BOG7(Z) propuestas digitalizadas y \\BOG7 (S) contratos. Igualmente en el SECOP se publican los actos administrativos  concernientes al proceso de contratación. Se anexa circular.</t>
  </si>
  <si>
    <t>En la actualidad la totalidad de los documentos del proceso de contratación se encuentran firmados por el responsble de su expedición (Se anexan documentos firmados) y Circular SECOP.</t>
  </si>
  <si>
    <t>En los archivos del modulo precontractual en linea Identificado en  \\BOG7 (T) Se pueden observar los  Estudios evaluativos de los diferentes procesos. Atráves de este medio y  fisico se verifican  con garantia de seguridad y control de la informacion. (anexo Estudios Evaluativos)</t>
  </si>
  <si>
    <t>Se ha circularizado con relacion a la solicitud de documentos para publicar en el SECOP dentro de los terminos de Ley (anexo circular reporte SECOP).</t>
  </si>
  <si>
    <t>En el SGC de la Entidad, se evidencia a tráves del Formato guia  GCON-1.0-002 y GCON-1.0-030 Informacion General del Proyecto y   GCON- 1,0-12-017 y GCON -1.0-018 Estudios y documentos previos. Se prevee la revision de todos los documentos para verificar que se encuentre completos, estableciendo los responsables y controles pertinentes. Se anexa circular del 20/12/2016.</t>
  </si>
  <si>
    <t>Existe un formato para la aprobacion de las polizas por parte del funcionario competente  previo tramite de verificacion por parte del supervisor del contrato velando que el contratista presente polizas de cumplimiento de tiempo y valor y demas amparos exigidos, asi como las modificaciones de dichas garantias cuando se presentan.(anexo Formatos revizados y certificacion de aprobacion)</t>
  </si>
  <si>
    <t>se anexa circular dando alcance e instrucciones a todos los que tienen que ver con el proceso de Contratación para dar cumplimiento a lo establecido en el Decreto reglamentaruio 1082 del 27 de mayo de 2015.</t>
  </si>
  <si>
    <t>Se anexa circular dando alcance e instrucciones a todos los que tienen que ver con el proceso de Contratación para dar cumplimiento a lo establecido en el Decreto reglamentaruio 1082 del 27 de mayo de 2015.</t>
  </si>
  <si>
    <t>Se anexa Acta de Equipo de Gerencia del 14/09/2016 de la Direccion Administrativa donde se imparten las instrucciones al respecto y revizados los contrratos en referencia se verifico que lo plasmado en el contrato coincidiera con lo previsto en el Pliego de Condiciones y correo electrónico.</t>
  </si>
  <si>
    <t xml:space="preserve">Se anexa circular donde se da alcance e instrucciones para dar cumplimiento a lo establecido en el Decreto reglamentaruio 1082 del 27 de mayo de 2015.
</t>
  </si>
  <si>
    <t xml:space="preserve">Se organizaron las actasdel comité de adiciones, modificaciones y prorrogas de la Entidad, las cuales estan debidamente elaboradas, suscritas y archivadas en carpeta fisica y digital, accion que se realiza actualmente con la que se vienen produciendo(anexo archivo digital en S: \CONTRATOS 2016\ACTAS DE COMITE  .igualmente se encuentran archivadas en archivo fisico en AZ. </t>
  </si>
  <si>
    <t>se anexan los documentos de titularidad o propiedad del bien a nombre de la Entidad, (Licencia de Transito).</t>
  </si>
  <si>
    <t>Plano del Aeródromo para AIP ni  Oficio y/o Correo eléctronico remitiendo el Plano al Grupo AIS para su publicación 1. Plano del Aeródromo para AIP.
2. Oficio y/o Correo eléctronico remitiendo el Plano al Grupo AIS para su publicación avance 100%.</t>
  </si>
  <si>
    <t>1. Se anexa Plano del Aeródromo para AIP.
2. Oficio y/o Correo eléctronico remitiendo el Plano al Grupo AIS para su publicación avance 100%.</t>
  </si>
  <si>
    <t>Se evidencia  Informe ydocumentación referente al recibo de las obrasavance 100%.</t>
  </si>
  <si>
    <t xml:space="preserve">Plan de Contigencia y sus Anexos para usos de Torres Móviles que incluya el Aeropuerto El Dorado y Aeropuertos a Nivel Nacional. Publicado en la Intranet- Sistemas Operacionales- Circular No. 069 -Versión 01- 30.08.2016. </t>
  </si>
  <si>
    <t>El supervisor presenta Acta de Recibo Final  Y Hoja de Ruta de Proyectos.</t>
  </si>
  <si>
    <t xml:space="preserve">Se presenta  la  Circular Reglamentaria No. 070 Guía para la Estructuración de  Proyectos- Versión 01 del 29.11.2016.  Publicada en la Intranet. </t>
  </si>
  <si>
    <t xml:space="preserve">Se encuentra publicada en la Intranet la Circular Normalizada No. 036- Guía para la Gestión de Mantenimiento Sistemas Operacionales- Versión 05- 02.09.2016. </t>
  </si>
  <si>
    <t xml:space="preserve">Esta publicada en la Intranet la Circular No.069 Versión 01  del 30.08.2016. Plan de Contigencia y sus Anexos para usos de Torres Móviles que incluya el Aeropuerto El Dorado y Aeropuertos a Nivel Nacional. </t>
  </si>
  <si>
    <t>Esta publicada en la Intranet la Circular No.069 Versión 01  del 30.08.2016. Plan de Contigencia y sus Anexos para usos de Torres Móviles que incluya el Aeropuerto El Dorado y Aeropuertos a Nivel Nacional.</t>
  </si>
  <si>
    <t>Se presenta  la  Circular Reglamentaria No. 070 Guía para la Estructuración de  Proyectos- Versión 01 del 29.11.2016.  Publicada en la Intranet el 22.12.2016.</t>
  </si>
  <si>
    <t xml:space="preserve">Se evidencia el reporte del SPI.con cumplimiento de meta del 100%. Certificaciones de Calibración de vuelos de los ILS de Cucuta y Armenia. </t>
  </si>
  <si>
    <t xml:space="preserve">Se evidencia Contrato No.15000283 OJ-2015  y Acta de Liquidación del 28 de abril. </t>
  </si>
  <si>
    <t xml:space="preserve">Se evidencian registros fotográficos suministrados por la Dirección de Telecomunicaciones, que reflejan la nivelación de las Luces PAPI, de acuerdo al RAC. </t>
  </si>
  <si>
    <t xml:space="preserve">Remitieron el SOAT. Aunque se Cerro se solicitó una copia del seguro más legible para tomar datos.  </t>
  </si>
  <si>
    <t>El RAC 13 fue adoptado mediante Resolución N° 01209 del 25 de Mayo de 2015; Publicada en el Diario Oficial Número 49.541 del 12 de Junio de 2015 que renumeró y modificó unas Secciones de la norma RAC 7 de los Reglamentos Aeronáuticos de Colombia –RAC.</t>
  </si>
  <si>
    <t xml:space="preserve">Se están llevando controles para verificar el costo del número de horas contratadas y ejecutadas del personal docente, que participan en los programas de formación dirigido a funcionarios y al personal externo y se cuenta con un procedimiento adecuado para la programación y asignación de la carga academica a docentes. Se anexa soporte. </t>
  </si>
  <si>
    <t>Se anexa copia del documento soporte para actualizar la Ficha Bpin.</t>
  </si>
  <si>
    <t>La Dirección de Talento Humano gestiona una asignación presupuestal para efectuar nombramiento de personal técnico en la Entidad y por ende esta previsto asignar personal técnico para la Dirección Regional Valle.</t>
  </si>
  <si>
    <t>Se anexa Resolución número 03084 del 17 de noviembre de 2015 del procedimiento actualizado y Circircular informativa.</t>
  </si>
  <si>
    <t xml:space="preserve">1. Realizar el cerramiento perimetral.
2. Contratación de la vigilancia operativa.
3.Oficio a la PGN.  
</t>
  </si>
  <si>
    <t>Producto de la gestion realizada por la Entidad con los concesionarios  y a traves de 4 mesas de trabajo  con la ANI y OPAIN se logro reclasificar de Bienes de Uso Publico en Construcción-Red Aeroportuaria a Bienes de Uso Publico Historicos y Culturales entregados a terceros-Red Aeroportuaria, la suma de $1.632.235 millones.</t>
  </si>
  <si>
    <t>Se anexa archivo donde se puede evidenciar en el reporte Listado para aprobación de pagos – by NASE No. R570028N.</t>
  </si>
  <si>
    <t>31-12-16: Se anexan Archivos PDF Nombrados: 1. Otrosi 14 al contrato de concesion 6000169 OK del 12 de Septiembre de 2006. En este documento se evidencia claramente, la autorizacion para causar las cuentas deacuerdo a avances parciales de obra. Archivo nombrado 2. "CIRCULAR CIERRE 2016"</t>
  </si>
  <si>
    <t>19-12-16: Se anexan soportes de remision a la secretaria del comité, archivos en word nombrados ENTREGA RELACION TODAS SENTENCIAS Y CONCILIACIONES A 19-10-16, EXPROPIACION APTO LETICIA ALBERTO VILLAREAL DIAGO Y OTROS y expropiacion maria orfa zapata y otrso</t>
  </si>
  <si>
    <t>Se realizó la reclasificación de Construcciones en Curso -Edificaciones (161501) a la subcuenta Red Aeroportuaria (170515), tal como se puede evidencia en el comprobante contable soporte.</t>
  </si>
  <si>
    <t>Se anexan contratos y acta de recibo final y registro fotográfico (2)
Conceptos ARL y Ambiental (1)
Informe acciones de mejora.
Contrato manteniiento VOR Florencia.</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</si>
  <si>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</si>
  <si>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Se anexa circular del 18 de enero de 2017, dando instrucciones a los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</si>
  <si>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Se realiza capacitación en los aeropuertos de Barranquilla, Rionegro, Cali, Cucuta, Armebia, Pereira y Bucaramanga(Se anexa Actas) Se capacitó a los funcionarios de la Regional Cundinamarca y la Dirección Financiera en el manejo del software los días 29 y 30 de marzo de 2016, Se desarrollo la interface, software, pruebas, se encuentra en produccion siendo esta la fuente para facturación.</t>
  </si>
  <si>
    <t>Se anexa soportes de pago vigencia  2015.</t>
  </si>
  <si>
    <t xml:space="preserve">Se anexa registro contable con su respectivo soporte resolucion No. 03102 del 17 de noviembre 2015 donde se concluye el contrato No. 3000153 - ok de DALCOM.  un contrato pendiente No.4000293-OK-2004Consorcio Carreño en proceso jurídico </t>
  </si>
  <si>
    <r>
      <t xml:space="preserve">Al 30 de junio de 2014 se ha avanzado en </t>
    </r>
    <r>
      <rPr>
        <b/>
        <sz val="12"/>
        <rFont val="Arial"/>
        <family val="2"/>
      </rPr>
      <t>5 Aeropuertos</t>
    </r>
    <r>
      <rPr>
        <sz val="12"/>
        <rFont val="Arial"/>
        <family val="2"/>
      </rPr>
      <t xml:space="preserve"> de la vigencia 2014 IBAGUE-YOPAL-MARIQUITA-POPAYAN-FLORENCIA
Al 30 de septiembre de 2014 se ha avanzado en </t>
    </r>
    <r>
      <rPr>
        <b/>
        <sz val="12"/>
        <rFont val="Arial"/>
        <family val="2"/>
      </rPr>
      <t>3 Aeropuertos</t>
    </r>
    <r>
      <rPr>
        <sz val="12"/>
        <rFont val="Arial"/>
        <family val="2"/>
      </rPr>
      <t xml:space="preserve"> de la vigencia 2014 SAN VICENTE-TURBO-NEIVA
Al 30 de Diciembre de 2014 se ha avanzado en </t>
    </r>
    <r>
      <rPr>
        <b/>
        <sz val="12"/>
        <rFont val="Arial"/>
        <family val="2"/>
      </rPr>
      <t>2 Aeropuertos</t>
    </r>
    <r>
      <rPr>
        <sz val="12"/>
        <rFont val="Arial"/>
        <family val="2"/>
      </rPr>
      <t xml:space="preserve"> de la vigencia 2014 BARRANQUILLA-LETICIA</t>
    </r>
  </si>
  <si>
    <t>Al 30 de junio de 2014 se culmino con la actualización inventariar de al 100 %, los dos (2) Aeropuertos de la vigencia 2013 FLANDES-GUAPI</t>
  </si>
  <si>
    <t>Se anexa soportes de pago vigencia  2016.</t>
  </si>
  <si>
    <t>Sin embargo, actualmente se presentó en ANI, oferta de Iniciativa de Asociación Público Privada, sin recursos públicos para el Proyecto Aeropuertos Gustavo Rojas pinilla en San Andres y el Embrujo en Providencia, se encuentra en Etapa de Factibilidad. En consecuencia Aerocivil le solicitó a ANI incluir en el pliego de condiciones lo relacionado con la reubicación del cuartel de bomberos.</t>
  </si>
  <si>
    <t>Se anexa matriz de seguimiento presupuestal.</t>
  </si>
  <si>
    <t>Se anexa contrato número 15000120-OK-2015, Acta de recibo Final del estudio, diseño y mantenimiento de pista calle de rodaje y plataforma del Aeropuerto de Bahia Solano.</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</si>
  <si>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</si>
  <si>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</si>
  <si>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</si>
  <si>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</si>
  <si>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</si>
  <si>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</si>
  <si>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</si>
  <si>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Avance del plan de mejoramiento</t>
  </si>
  <si>
    <t>AP= POMi/PBEA</t>
  </si>
  <si>
    <t>Presentación de informe por parte del supervisor/interventor sobre la correcta ejecución del objeto contratado, conforme a las especificaciones técnicas establecidas en el proceso de contratación.
Expedición de circular para instruir a los supervisores e interventores sobre la obligación de realizar la verificación y control del objeto contratado conforme a las especificaciones técnicas.</t>
  </si>
  <si>
    <t>Expedir circular estableciendo la responsabilidad de los servidores públicos en el correcto archivo de documentos relacionados con los contratos, en su etapa precontractual y contractual; así como la oblicgación de los supervisores de remitir oportunamente los documentos que genera la ejecución hasta su liquidación en la etapa postcontractual.
Depuración y reorganización del archivo</t>
  </si>
  <si>
    <t>Presentación de informe por parte del supervisor/interventor sobre la correcta ejecución del objeto contratado conforme a las especificaciones técnicas establecidas en el proceso de contratación
Expedir circular para instruir a supervisores e interventores sobre la obligación de realizar la verificación y control del objeto contratado conforme a las especificaciones técnicas establecidas</t>
  </si>
  <si>
    <t>Solicitud de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</si>
  <si>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Solicitar a Contraloría aclaración de cálculos para identificar de donde toman valores del hallazgo
Programar Comité Operativo
Solicitar a Interventoría verificar liquidación de contraprestación vs estados financieros desde 2007 hasta junio/14 Traslado a Aerocivil para pronunciarse sobre periodo 2007-2013 y ANI en ene-jun/14
5.En caso de una diferencia incluir en liquidación del Contrato</t>
  </si>
  <si>
    <t>Participación del grupo dentro de las actividades de la SSO.
Proceso de certificación aeródromos no concesionados
Documentos para certificación SMS en los servicios de navegación aérea
Capacitación para la identificar peligros en las operaciones de control de tránsito aéreo y ayudas de tierra
Difusión del Proceso para la identificación y apropiación del personal envuelto en la operación</t>
  </si>
  <si>
    <t>Expedición de circular para instruir a los ordenadores del gasto en la necesidad de establecer controles verificando que las áreas ejecutoras y profesionales a cargo de los proyectos realicen una buena planeación de los mismos, estudios previos  evaluando las circunstancias de modo tiempo y lugar en donde se desarrollara el objeto del contrato así como una adecuada y oportuna supervisión</t>
  </si>
  <si>
    <t>Revisión de las pólizas de garantia del contrato, con la correspondiente aprobación del funcionario competente
El supervisor revisara lo pactado en materia de garantías, velando que el contratista presente las pólizas con el cubrimiento (tiempo y valor)  y amparos exigidos, así como la expedición de modificatorios de garantías,  frente a lo cual deberá dejar constancia en los informes.</t>
  </si>
  <si>
    <t>FILA_578</t>
  </si>
  <si>
    <t>FILA_580</t>
  </si>
  <si>
    <t>FILA_581</t>
  </si>
  <si>
    <t>FILA_582</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</si>
  <si>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</si>
  <si>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</si>
  <si>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</si>
  <si>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</si>
  <si>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</si>
  <si>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</si>
  <si>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</si>
  <si>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</si>
  <si>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</si>
  <si>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</si>
  <si>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</si>
  <si>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</si>
  <si>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</si>
  <si>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</si>
  <si>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</si>
  <si>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</si>
  <si>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</si>
  <si>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</si>
  <si>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</si>
  <si>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</si>
  <si>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</si>
  <si>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</si>
  <si>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</si>
  <si>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</si>
  <si>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</si>
  <si>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</si>
  <si>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</si>
  <si>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</si>
  <si>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</si>
  <si>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</si>
  <si>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</si>
  <si>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</si>
  <si>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</si>
  <si>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</si>
  <si>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</si>
  <si>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</si>
  <si>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</si>
  <si>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</si>
  <si>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</si>
  <si>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</si>
  <si>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</si>
  <si>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</si>
  <si>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</si>
  <si>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</si>
  <si>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</si>
  <si>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</si>
  <si>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</si>
  <si>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</si>
  <si>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</si>
  <si>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</si>
  <si>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</si>
  <si>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</si>
  <si>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</si>
  <si>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</si>
  <si>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r>
      <rPr>
        <b/>
        <sz val="12"/>
        <rFont val="Arial"/>
        <family val="2"/>
      </rPr>
      <t>H7:044-16 Cumplimiento de plazos del Plan de Implantación del Sistema de Gestión de Seguridad Operacional – SMS en la Aerocivil.</t>
    </r>
    <r>
      <rPr>
        <sz val="12"/>
        <rFont val="Arial"/>
        <family val="2"/>
      </rPr>
      <t xml:space="preserve"> Administrativo con presunta incidencia disciplinaria El Reglamento Aeronáutico Colombiano, en su capítulo 22, RAC 22, establece que: “…22.3.2.1.2. Plazos. Las Organizaciones a quienes aplica esta Parte, deberán presentar a la Autoridad Aeronáutica Colombiana,</t>
    </r>
  </si>
  <si>
    <r>
      <rPr>
        <b/>
        <sz val="12"/>
        <rFont val="Arial"/>
        <family val="2"/>
      </rPr>
      <t>H8:044-16 Firma del Documento de Política y Objetivos de Seguridad Operacional SMS en la Aerocivil. Administrativo con presunta incidencia disciplinaria</t>
    </r>
    <r>
      <rPr>
        <sz val="12"/>
        <rFont val="Arial"/>
        <family val="2"/>
      </rPr>
      <t xml:space="preserve"> El documento de “Política y Objetivos del Sistema de Gestión de Seguridad Operacional” no ha sido actualizado en lo referente a la firma del ejecutivo responsable, cada vez que hay cambio de ejecutivo responsable del SMS en la entidad, </t>
    </r>
  </si>
  <si>
    <r>
      <rPr>
        <b/>
        <sz val="12"/>
        <rFont val="Arial"/>
        <family val="2"/>
      </rPr>
      <t>H9:044-16 Facultades y Responsabilidades del Ejecutivo Responsable del Sistema de Gestión de Seguridad Operacional SMS de la Aerocivil. Administrativo con presunta incidencia disciplinaria</t>
    </r>
    <r>
      <rPr>
        <sz val="12"/>
        <rFont val="Arial"/>
        <family val="2"/>
      </rPr>
      <t xml:space="preserve"> De acuerdo a lo normado en el numeral 22.3.2.2.4.4 de los Reglamentos Aeronáuticos de Colombia en su capítulo 22, RAC 22: “22.3.2.2.4.4. El ejecutivo responsable como mínimo debe tener</t>
    </r>
  </si>
  <si>
    <r>
      <rPr>
        <b/>
        <sz val="12"/>
        <rFont val="Arial"/>
        <family val="2"/>
      </rPr>
      <t>H10:044-16 Viga Perimetral en Fanal de la Torre de Control del Aeropuerto El Dorado de Bogotá. Administrativo con presunta incidencia disciplinaria</t>
    </r>
    <r>
      <rPr>
        <sz val="12"/>
        <rFont val="Arial"/>
        <family val="2"/>
      </rPr>
      <t xml:space="preserve"> Existe una viga metálica en la sección media del vidrio de la cabina, que hace parte de la estructura de la ventanería de la torre de control del aeropuerto El Dorado, que representa un peligro para la seguridad operacional del aeropuerto al</t>
    </r>
  </si>
  <si>
    <r>
      <rPr>
        <b/>
        <sz val="12"/>
        <rFont val="Arial"/>
        <family val="2"/>
      </rPr>
      <t>H11:044-16 Reflejo en Vidrios de la Torre de Control del Aeropuerto El Dorado de Bogotá. Administrativo con presunta incidencia disciplinaria</t>
    </r>
    <r>
      <rPr>
        <sz val="12"/>
        <rFont val="Arial"/>
        <family val="2"/>
      </rPr>
      <t xml:space="preserve"> Disminución de la visibilidad para el control de tránsito aéreo, tanto en posiciones de torre como de superficie, especialmente en horario nocturno, ocasionado por el reflejo que se genera por las luminarias internas del techo en los vidrios de la</t>
    </r>
  </si>
  <si>
    <r>
      <rPr>
        <b/>
        <sz val="12"/>
        <rFont val="Arial"/>
        <family val="2"/>
      </rPr>
      <t xml:space="preserve">H12:044-16 Escaleras en Concreto y Puerta de Acceso a Cabina de la Torre de Control del Aeropuerto el Dorado de Bogotá Administrativo con presunta incidencia disciplinaria </t>
    </r>
    <r>
      <rPr>
        <sz val="12"/>
        <rFont val="Arial"/>
        <family val="2"/>
      </rPr>
      <t>En la nueva torre de control del aeropuerto El Dorado de Bogotá se presentan algunas deficiencias relacionadas con salud ocupacional y de dificultad en caso de evacuación por emergencias, al encontrase que la puerta de</t>
    </r>
  </si>
  <si>
    <r>
      <rPr>
        <b/>
        <sz val="12"/>
        <rFont val="Arial"/>
        <family val="2"/>
      </rPr>
      <t>H14:044-16 Responsabilidades Beneficiario del Contrato – Siniestro Cerro Santana y Cerro Pelagorro. Administrativo con presunta incidencia disciplinaria</t>
    </r>
    <r>
      <rPr>
        <sz val="12"/>
        <rFont val="Arial"/>
        <family val="2"/>
      </rPr>
      <t>. La Aerocivil asumió responsabilidades al suscribir el Contrato llave en mano para el suministro, instalación y puesta en funcionamiento de un sistema de vigilancia aeronáutica cabeza radar primario banda L (PSR – Redundante) secundario</t>
    </r>
  </si>
  <si>
    <r>
      <rPr>
        <b/>
        <sz val="12"/>
        <rFont val="Arial"/>
        <family val="2"/>
      </rPr>
      <t>H16:044-16 Cambio Condiciones Manejo Anticipo - Contrato 13000250 OK-2013.  Administrativo con presunta incidencia disciplinaria.</t>
    </r>
    <r>
      <rPr>
        <sz val="12"/>
        <rFont val="Arial"/>
        <family val="2"/>
      </rPr>
      <t xml:space="preserve"> Revisado el Contrato 13000250 OK-2013 se evidenció que la Aerocivil modificó las condiciones que había establecido en los pliegos de condiciones para el manejo del Anticipo, suprimiendo del contrato la obligación establecida en el numeral 4.7. </t>
    </r>
  </si>
  <si>
    <r>
      <rPr>
        <b/>
        <sz val="12"/>
        <rFont val="Arial"/>
        <family val="2"/>
      </rPr>
      <t>H28:044-16 Adendas y Modificaciones del Proceso Licitatorio 14000024 OS de 2014- Administrativo con presunta incidencia disciplinaria.</t>
    </r>
    <r>
      <rPr>
        <sz val="12"/>
        <rFont val="Arial"/>
        <family val="2"/>
      </rPr>
      <t xml:space="preserve"> Las adendas son el único mecanismo valido para modificar el pliego de condiciones, que tiene como propósito suprimir, adicionar o aclarar las condiciones del pliego o la invitación pública, sin embargo, en el desarrollo del proceso se evidencia: </t>
    </r>
  </si>
  <si>
    <r>
      <rPr>
        <b/>
        <sz val="12"/>
        <rFont val="Arial"/>
        <family val="2"/>
      </rPr>
      <t xml:space="preserve">H35:044-16 Pago de la Prima, Contrato 14000168 OK 2014.  Administrativo. </t>
    </r>
    <r>
      <rPr>
        <sz val="12"/>
        <rFont val="Arial"/>
        <family val="2"/>
      </rPr>
      <t>El Consorcio no presentó en su oferta el recibo de constancia de pago de la prima así como lo exige el pliego de condiciones en el numeral 4 – Garantía de Seriedad de la Oferta, donde estipula “El oferente deberá constituir a su costa y presentar con su oferta, garantía de seriedad de la oferta con su respectivo rec</t>
    </r>
  </si>
  <si>
    <t>ADPIDYF</t>
  </si>
  <si>
    <t>Como se observó, existen contradicciones frente a la vigencia de las garantías mencionadas y en el expediente contractual, no se demostró que estas garantías hayan sido actualizadas, pese a que los elementos contratados ya fueron instalados.</t>
  </si>
  <si>
    <t>La situación antes expuesta evidencia deficiencias en el seguimiento  y control que debió realizar la Entidad a las obligaciones contractuales,</t>
  </si>
  <si>
    <t>La anterior situación por deficiencias por parte de la Entidad en el seguimiento y control de las obligaciones contractuales, con la presunta vulneración del artículo 26 numeral 4 del principio de Responsabilidad   de la Ley 80 de 1993</t>
  </si>
  <si>
    <t>Lo cual evidencia deficiencias en la etapa de planeación del contrato y estructuración de la necesidad, situación que dificultó el ejercicio de control del contrato en cantidades y costos.</t>
  </si>
  <si>
    <t>La anterior situación por deficiencias por parte de la Entidad para la hacer efectiva la garantía. Artículo 4 de la Ley 80 de 1993, de los derechos y deberes de las Entidades Estatales numeral 1</t>
  </si>
  <si>
    <t xml:space="preserve">El hecho de que en el Acta se señalen dos (2) fechas distintas de suscripción, evidencia falta de controles por parte de la Entidad y puede afectar la veracidad y credibilidad del mismo y contraría el principio de transparencia que rige la función administrativa. </t>
  </si>
  <si>
    <t>Incumplimiento en la entrega del Plan de Implementación por parte dela Secretaría de Sistemas Operacionales, también se concluye que la Secretaría de Seguridad Aérea incumplió la norma al no aplicar las sanciones establecidas.</t>
  </si>
  <si>
    <t>Esta deficiencia está causada por falta de gestión de la entidad en la correcta implementación de su Sistema de Gestión de Seguridad Operacional y la falta de compromiso en un tema de vital importancia en organizaciones de aviación civil de acuerdo a lo estipulado por la OACI en sus anexos al Convenio de Chicago.</t>
  </si>
  <si>
    <t>Causado por la modificación de los requerimientos hechos por la norma desde la alta dirección y falta de gestión en implementar modificaciones a la estructura de la entidad que conlleve al cumplimiento de la normatividad.</t>
  </si>
  <si>
    <t>Todo esto por deficiencias en los diseños antes de ser llevados a la práctica y en las labores de supervisión e interventoría asociadas a estos y por la falta de gestión de la entidad en la implementación de medidas de solución o mitigación de la situación y a la ausencia de un Sistema de Gestión de la Seguridad Operacional (SMS) que permita tomar decisiones para la solución del problema</t>
  </si>
  <si>
    <t>Esta situación tiene origen en deficiencias en los diseños y de supervisión e interventoría de estos antes de ser llevados a la realidad, así como a la falta de gestión de la entidad en la implementación de medidas de solución o mitigación de la situación y a la ausencia de un Sistema de Gestión de la Seguridad Operacional (SMS), que permita tomar decisiones para la solución del problema</t>
  </si>
  <si>
    <t>Lo identificado, ocasionado por deficiencias en el diseño y construcción de la torre de control, así como en las labores de supervisión e interventoría de los respectivos contratos de diseño y construcción y en la gestión de la entidad para requerir a los respectivos contratistas para que se subsanen estas irregularidades.</t>
  </si>
  <si>
    <t>Este presunto detrimento causado por deficiencias administrativas en el proceso de reclamo al asegurador, al no exigirse la entrega de los equipos mencionados o en su defecto el valor correspondiente al costo de estos equipos.</t>
  </si>
  <si>
    <t>se observa que la Compañía traslada a la Aerocivil una serie de responsabilidades que en cumplimiento del contrato de seguro debían estar en cabeza de la Aseguradora</t>
  </si>
  <si>
    <t xml:space="preserve">Las anteriores situaciones por deficiencias por parte de la Entidad para la hacer efectiva la garantía. Así como el presunto incumplimiento del Artículo 4 de la Ley 80 de 1993, de los derechos y deberes de las Entidades Estatales numeral 1 </t>
  </si>
  <si>
    <t>Por tanto, no es procedente modificar el pliego, mediante la celebración de un contrato que contenga cláusulas ajenas a las previstas en aquél.</t>
  </si>
  <si>
    <t>Como se observa las garantías de cumplimiento y buen manejo del anticipo no se encontraban vigentes a la fecha de recibo parcial 1 de obras (22/12/2014) y de Recibo Final(10/12/2015) lo que generó un riesgo para la Entidad Estatal ya que el contrato se ejecutó sin existir las garantías que ampararan el mismo cabe señalar que el valor girado como anticipo fue amortizado en estas dos actas</t>
  </si>
  <si>
    <t>De acuerdo a lo expuesto anteriormente, no se evidenció que la Entidad en sus estudios haya realizado un análisis de costo – beneficio entre adquirir la Antena G7 y G14.</t>
  </si>
  <si>
    <t>El contratista no cumplió dentro del pazo contractual con sus obligaciones contractuales y la Entidad no tomó las medidas para el cumplimiento oportuno del mismo, la Entidad solo hasta el 10 de diciembre de 2015  recibió los elementos contratados, es decir, un año después de vencido el plazo contractual.</t>
  </si>
  <si>
    <t>En el caso bajo estudio, se observó que no se realizó una adecuada evaluación de los costos de adquirir el sistema nuevo, frente al costo de la actualización incumpliéndose aspectos del Manual de Contratación de la Entidad Metodología para la elaboración de los estudios de mercado para la contratación la presunta transgresión de los principios de Planeación, Selección Objetiva, economía,</t>
  </si>
  <si>
    <t>Situaciones presentadas por deficiencias en la planeación, así como la falta de oportunidad en el cumplimiento por parte del contratista</t>
  </si>
  <si>
    <t xml:space="preserve">Las situaciones antes descritas, por debilidades de la Entidad en la planeación y ejecución de los contratos, lo cual presuntamente trasgrede los principios de Planeación dispuestos en el Estatuto General de Contratación Estatal, </t>
  </si>
  <si>
    <t>Lo anterior, evidencia que se han suscrito diversos contratos con propósito similar en cuanto a la modernización, ampliación y en términos generales, la mejora de los sistemas de comunicaciones</t>
  </si>
  <si>
    <t>el 23 de agosto de 2015 ingresaron al país diez (10) unidades de equipos para ayuda de la navegación aérea, equipos de comunicación para control de tráfico aéreo de los veintidós (22) contratados, sin que se hubieran realizado las Pruebas de Aceptación de Fábrica, tal como estaba estipulado en el Anexo 2 – Especificaciones Técnicas</t>
  </si>
  <si>
    <t>la capacitación era para ocho (8) funcionarios  en total y la Entidad amplió la participación a doce (12) funcionarios, sin que aporten el debido documento soporte del acto administrativo donde se evidencie la autorización de la modificación de cambiando del número de días de catorce (14) a siete (7) y el número de funcionarios de ocho (8) a doce (12).</t>
  </si>
  <si>
    <t>Estas situaciones son originadas por deficiencias de planeación, por cuanto la Entidad antes de proceder a efectuar la contratación de los nuevos equipos para comunicaciones de voz y datos -VCS- a nivel nacional, debió realizar análisis de las necesidades que tenían los Aeropuertos en sus comunicaciones</t>
  </si>
  <si>
    <t>Situación originada por deficiencias en aplicación de los controles establecidos, lo que conlleva a adelantar procesos de contratación a partir de documentos que no se ajustaran a parámetros establecidos en el Manual de Contratación Resolución 3553 de 2013, capitulo II Etapa Precontractual numeral 2.2.</t>
  </si>
  <si>
    <t>Estas situaciones son originadas por no dar cumplimiento a los parámetros determinados en el pliego de condiciones y en los cronogramas establecidos, debido a la falta de un adecuado, oportuno y riguroso seguimiento a los requisitos y control que tiene establecido la Aeronáutica para minimizar los riesgos en los procesos de contratación</t>
  </si>
  <si>
    <t xml:space="preserve">La Situación descrita anteriormente, presuntamente desconoció lo exigido en los pliegos de condiciones que fueron pacta para dar pleno cumplimiento en lo determinado en el Anexo técnico 2Las anteriores situaciones descritas en los literales b) y c) son originados por debilidades en los en los mecanismos de control y seguimiento de los procedimientos que tiene establecido la Aeronáutica. </t>
  </si>
  <si>
    <t>Estos hechos son originados por debilidades en los mecanismos de calidad, control y seguimiento en los parámetros establecidos para la calificación de las ofertas presentadas</t>
  </si>
  <si>
    <t>Estos hechos son originados por debilidades en los mecanismos de calidad, control y seguimiento en la elaboración de los contratos</t>
  </si>
  <si>
    <t>Esta situación es originada por no dar aplicación a lo establecido en las cláusulas contractuales y a la Circular Técnica Reglamentaria 062 del 12 de junio de 2012, mediante la cual se establece la Guía Procedimiento para Reintegrar a la Aerocivil los Rendimientos Financieros que Produzcan los Recursos Administrados por Fiducias</t>
  </si>
  <si>
    <t>Situaciones originadas por debilidades en los mecanismos de control y calidad de la información que soportan los actos administrativos.</t>
  </si>
  <si>
    <t>esta situación es debido a que no se tienen un adecuado control y seguimiento de los recursos de la Entidad, de tal manera que permitiera garantizar que dichos recursos se aplicaran exclusivamente a la ejecución de este contrato.</t>
  </si>
  <si>
    <t xml:space="preserve">Estos hechos son originados por debilidades en los procedimientos que tienen establecido la Aeronáutica para determinar los requisitos contemplados en la licitación pública y cumplirlos, por deficiencias en los mecanismos de control y seguimiento. </t>
  </si>
  <si>
    <t>evidenciándose deficiencias en los mecanismos de control y seguimiento de los informes rendidos por los funcionarios, creando dudas sobre la veracidad, credibilidad y confiabilidad de la información.</t>
  </si>
  <si>
    <t>Las anteriores situaciones, crean incertidumbre sobre la confiabilidad, certeza, oportunidad de la información, de las actividades realizadas por el Contratista así idoneidad de las actas de recibo parcial y el control de los elementos en almacén de la Entidad.</t>
  </si>
  <si>
    <t xml:space="preserve">Estas circunstancias son originadas por deficiencias en los mecanismos de control y seguimiento de la ejecución de los contratos, crean incertidumbre sobre la veracidad de la información de la ejecución del contrato, respecto a los temas observados. 
</t>
  </si>
  <si>
    <t>Crear un equipo de apoyo a la supervisoría de contratos</t>
  </si>
  <si>
    <t>Aplicar la Circular Reglamentaria No. 070 del 29 de noviembre de 2016 "GUIA PARA LA ESTRUCTURACION DE PROYECTOS"</t>
  </si>
  <si>
    <t>Con la expedición de la resolución de creación del grupo se debe gestionar oportunamente su implementación y desarrollo de acuerdo con las obligaciones contempladas en el cronograma de actividades debidamente ajustado.</t>
  </si>
  <si>
    <t>Establecer un punto de control liderado por el coordinador del grupo SQMS para la revisión periodica de las políticas de seguridad operacional</t>
  </si>
  <si>
    <t>Resolución de creación del equipo de trabajo Ejecutivo responsable SMS, liderado por el Secretario de Sistemas Operacionales y conformado por el Secretario General y el Jefe de la Oficina Asesora de Planeación para dar alcance a lo estipulado en el RAC 219</t>
  </si>
  <si>
    <t>Fortalecer el proceso de reclamo al asegurador por parte del área técnica</t>
  </si>
  <si>
    <t xml:space="preserve">Manual de Reclamación de Seguros que prohiba la participación de la Entidad como suscriptor beneficiario dentro del contrato que celebre el Asegurador con su contratista, para reparar o reponer el bien siniestrado.  </t>
  </si>
  <si>
    <t xml:space="preserve">Notificar a los sevidores públicos que intervienen en el proceso de contratación, que no es procedente modificar el pliego de condiciones, mediante la suscripción o celebración del contrato.
</t>
  </si>
  <si>
    <t xml:space="preserve">Actualizar Circular CI 033 -V5- Guía procedimiento misiones al exterior
</t>
  </si>
  <si>
    <t>Recordar a las áreas ejecutoras del presupuesto de la entidad la obligación de establecer controles sobre la aplicación de los documentos establecidos en el Manual de Contratación Resolución 3553 de 2013, capitulo II Etapa Precontractual numeral 2.2.
Circular recordando la aplicación de los documentos establecidos para el proceso de contratación.</t>
  </si>
  <si>
    <t>Señalar que las modificaciónes a los Pliegos de Condiciones, se debe realizar a través de adendas, las cuales hacen parte integral del pliego y el plazo expedición es el señalado en los pliegos de condiciones, de acuerdo con lo establecido en el Decreto 1082 del 2015
Circular recordando que la modificación de los pliegos de condiciones se debe hacer mediante adendas.</t>
  </si>
  <si>
    <t>Controlar la calidad del documento de la evaluación técnica final.</t>
  </si>
  <si>
    <t>Controlar la calidad del documento de la evaluación técnica final,</t>
  </si>
  <si>
    <t>Las modificaciónes a los Pliegos de Condiciones, se debe realizar a través de adendas, las cuales hacen parte integral del pliego y el plazo expedición es el señalado en los pliegos de condiciones, de acuerdo con lo establecido en el Decreto 1082/15. Revisar el contenido de los contratos
Circular recordando que la modificación de los pliegos de condiciones se debe hacer mediante adendas.</t>
  </si>
  <si>
    <t>Actualizar mediante lista de chequeo los requisitos para el trámite de los procesos de contratación en sus diferentes modalidades, a través de las cuales se le señala a las aréas ejecutoras los requisitos que dan inicio a los procesos.
El punto de control y filtro esta acargo del profesional del proceso.</t>
  </si>
  <si>
    <t>Comunicación de nombramiento de equipo de apoyo a la supervisoria</t>
  </si>
  <si>
    <t xml:space="preserve">Proyecto con el aval de la Secretaria de Sistemas Operacionales </t>
  </si>
  <si>
    <t>Resolución firmada.
Cronográma ajustado.
Actividades implementadas.</t>
  </si>
  <si>
    <t>Politicas revisadas y firmadas cada vez que cambie el ejecutivo responsable</t>
  </si>
  <si>
    <t xml:space="preserve">Resolución de creación del equipo de trabajo firmada </t>
  </si>
  <si>
    <t xml:space="preserve">
Concepto.
Proyecto.
Oficio</t>
  </si>
  <si>
    <t>Documento de recepción donde figure el lider del área técnica</t>
  </si>
  <si>
    <t xml:space="preserve">Integrar Manual de Reclamaciones de de Seguros en el SGC
</t>
  </si>
  <si>
    <t>Cicular</t>
  </si>
  <si>
    <t>Documentos revisados
Circular elaborada y publicada.</t>
  </si>
  <si>
    <t>Revisión de las modificaciones a los pliegos de condiciones.
Circular elaborada y publicada.</t>
  </si>
  <si>
    <t>Comunicación de nombramiento.</t>
  </si>
  <si>
    <t>Lista de Chequeo y publicación.</t>
  </si>
  <si>
    <t xml:space="preserve">Nominar un lider de siniestros por parte del área técnica </t>
  </si>
  <si>
    <t>Se inició la actividad con la nivelación del terreno el 26/11/2016, en horas de no operación (se anexa evidencia fotográfica). Con el cierre del aeropuerto los días 11-12-18 y  19 de febrero se hará la nivelación del terreno a la altura de luces papi. Se anexa registro fotográfico del inicio y terminación de la obra de nivelación.</t>
  </si>
  <si>
    <t>Con Circulares del 26/07/2011 y 18/01/2017se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</si>
  <si>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</si>
  <si>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21/04/2017 Se adjuntan soportes acta de reunión con comercialización.</t>
  </si>
  <si>
    <t>21/04/2014  Se adjunta conciliación al corte de diciembre de 2016</t>
  </si>
  <si>
    <t>21/04/2017 Se adjunta procedimiento de envío de cartera a cobro jurídico y/o coactivo</t>
  </si>
  <si>
    <t>21/04/2017  Se adjunta aparte de las Notas a los Estados Financieros donde se evidencia la revelación de las cuentas de encargos fiduciarios</t>
  </si>
  <si>
    <t xml:space="preserve">21/04/2017 Se adjuntan apartes de las notas a los Estados financieros donde se evidencia la revelación de las cuentas relacionadas con los ingresos regulados, no regulados y por concesiones así como los efectos y cambios significati vos en la información contable. </t>
  </si>
  <si>
    <t>Se encuentra en el Sistema de Control de Calidad de la Entidad, el borrador del Manual de Reclamaciones en seguros (adjunto) pendiente de su socializacion antes del 30 de junio de 2017.</t>
  </si>
  <si>
    <t>Con fundamento en el Decreto 1082 de 2015, mediante circular 3200.106-2017001250 de 18/01/2017 elaborada y publicada, se dictan las politicas tendientes a  contrarestar y subsanar el  hallazgo observado (anexo Circular).</t>
  </si>
  <si>
    <t>Con fundamento en el Decreto 1082 de 2015, mediante circular 3200.106-2017001250 de 18/01/2017 elaborada y publicada, se dictan las politicas correspondientes  tendientes a  contrarestar y subsanar el  hallazgo observado (anexo Circular).</t>
  </si>
  <si>
    <t>En  aplicación del Decreto 1082 de 2015, el Sistema de Gestion de Calidad de la Entidad diseño un modelo estandar de Estudios Previos para las diferentes Modalidades de contratacion, el cual señala a las areas ejecutoras los requisitos para dar inicio a los procesos y que permite al profesional a cargo del proceso filtrar, verificar y controlar  la informacion.(anexo formatos)</t>
  </si>
  <si>
    <t xml:space="preserve">PLAN DE MEJORAMIENTO  VIGENCIA 2016 - INFORME DE AUDITORÍA 044/2016 </t>
  </si>
  <si>
    <t>Se anexa Circular número 1601.092-2016032126 del 8 de noviembre de 2016.
Se anexan cinco (5) contratos de prestación de servicios con la obligación de presentar informes mensuales y final.</t>
  </si>
  <si>
    <t xml:space="preserve">Se anexa circular O71 publicada.  Se anexa cuadro y distribución y oficios de asignación de contratistas como apoyo para la  supervision de los contratos. </t>
  </si>
  <si>
    <t xml:space="preserve">Se creó el comité técnico de evaluacion de proyectos a traves de la circular 070  
Ruta: www.aerocivil.gov.co/normatividad/CIRCULARES%20ADMINISTRATIVAS/CI%20070%20GUIA%20PARA%20LA%20ESTRUCTURACION%20DE%20PROYECTOS.pdf
Se anexa circular O71 publicada.  Se anexa cuadro y distribución y oficios de asignación de contratistas como apoyo para la  supervision de los contratos. </t>
  </si>
  <si>
    <t xml:space="preserve">Se anexa oficio actualuizado firmado por el Secretario de Sistemas Operacionales actual </t>
  </si>
  <si>
    <t xml:space="preserve">Se anexa resolución 01190  de 2 de mayo de 2017 de creación del grupo </t>
  </si>
  <si>
    <t xml:space="preserve">Se anexa circular publicada 071 de la SSO. Se anexa cuadro y distribución y oficios de asignación de contratistas como apoyo para la  supervision de los contratos. </t>
  </si>
  <si>
    <t xml:space="preserve">Se evidencia la Información general del Proyecto  de adquisición de EMAS, por valor de $8.800.000.000 Aeropuertos varios, aprobado por el SSO y el Ordenador del Gasto. Proceso No.17000814 H2. </t>
  </si>
  <si>
    <t xml:space="preserve">Se evidencia la Información general del Proyecto  de adquisición de EMAS, por valor de $8.800.000.000 Aeropuertos varios, aprobado por el SSO y el Ordenador del Gasto. Remisorio  a la Dirección Administrativa. </t>
  </si>
  <si>
    <t xml:space="preserve">Se evidencia Proyecto servicio de sistemas de grabación de consolas ATC. Nivel Nacional por $2.100.000.000.Aprobado por el SSO y remisorio a la Dirección Administrativa. Proceso precontractual No.17000468 H3.  Auditor: Jeannette Andrade- Mayo de 2017. </t>
  </si>
  <si>
    <t xml:space="preserve">Se evidencia Proyecto servicio de sistemas de grabación de consolas ATC. Nivel Nacional por $2.100.000.000.Aprobado por el SSO y remisorio a la Dirección Administrativa. Proceso Precontractual No. 17000468 H3.  Auditor: Jeannette Andrade- Mayo de 2017. </t>
  </si>
  <si>
    <t>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t>
  </si>
  <si>
    <t>Con oficio No.4200,2017008262 de 03.04.2017, el Director de Telecomunicaciones, informa  a la Jefe de la OCI, que con Auto No. 0718 del 15.09.2016, la CGR archiva el proceso ordinario de Responsabilidad Fiscal No.02017 y con auto No. 000017 de enero 6 /2017, "Por el cual se surte un grado de consulta, documentos que hacen referencia al Contrato 4000424 OK-2004</t>
  </si>
  <si>
    <r>
      <rPr>
        <b/>
        <sz val="12"/>
        <rFont val="Arial"/>
        <family val="2"/>
      </rPr>
      <t>H19:00-09 Predios de la Regional Invadidos por particulares o cedidos sin documento-Hato Corozal</t>
    </r>
    <r>
      <rPr>
        <sz val="12"/>
        <rFont val="Arial"/>
        <family val="2"/>
      </rPr>
      <t>: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t>
    </r>
  </si>
  <si>
    <r>
      <rPr>
        <b/>
        <sz val="12"/>
        <rFont val="Arial"/>
        <family val="2"/>
      </rPr>
      <t xml:space="preserve">H19:00-09 Predios de la Regional Invadidos por particulares o cedidos sin documento-Paz de Ariporo: </t>
    </r>
    <r>
      <rPr>
        <sz val="12"/>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</si>
  <si>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r>
      <rPr>
        <b/>
        <sz val="12"/>
        <rFont val="Arial"/>
        <family val="2"/>
      </rPr>
      <t>H20:049-10 Personal en Provisionalidad</t>
    </r>
    <r>
      <rPr>
        <sz val="12"/>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</si>
  <si>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r>
      <rPr>
        <b/>
        <sz val="12"/>
        <rFont val="Arial"/>
        <family val="2"/>
      </rPr>
      <t>H15:044-11 Estudios de Cargas Laborales</t>
    </r>
    <r>
      <rPr>
        <sz val="12"/>
        <rFont val="Arial"/>
        <family val="2"/>
      </rPr>
      <t xml:space="preserve">. </t>
    </r>
    <r>
      <rPr>
        <b/>
        <sz val="12"/>
        <rFont val="Arial"/>
        <family val="2"/>
      </rPr>
      <t>(F). (D)</t>
    </r>
    <r>
      <rPr>
        <sz val="12"/>
        <rFont val="Arial"/>
        <family val="2"/>
      </rPr>
      <t>.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</si>
  <si>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r>
      <rPr>
        <b/>
        <sz val="12"/>
        <rFont val="Arial"/>
        <family val="2"/>
      </rPr>
      <t>H16:044-11 Comisión de Servicios a Miembros de las Fuerza Aérea (A)</t>
    </r>
    <r>
      <rPr>
        <sz val="12"/>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</si>
  <si>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r>
      <rPr>
        <b/>
        <sz val="12"/>
        <rFont val="Arial"/>
        <family val="2"/>
      </rPr>
      <t>H83:044-11 Procedimiento para Provisión de Encargos</t>
    </r>
    <r>
      <rPr>
        <sz val="12"/>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</si>
  <si>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rPr>
        <b/>
        <sz val="12"/>
        <rFont val="Arial"/>
        <family val="2"/>
      </rPr>
      <t>H4:063-11 Construcciones en Curso – (A)</t>
    </r>
    <r>
      <rPr>
        <sz val="12"/>
        <rFont val="Arial"/>
        <family val="2"/>
      </rPr>
      <t xml:space="preserve">En los estados financieros de la fiducia con corte a junio de 2011 se observa que la cuenta Construcciones en Curso con un saldo de $892.066.596 miles, registra los valores globales entregados a los proveedores y contratistas, </t>
    </r>
  </si>
  <si>
    <r>
      <rPr>
        <b/>
        <sz val="12"/>
        <rFont val="Arial"/>
        <family val="2"/>
      </rPr>
      <t xml:space="preserve">H12:038-12 Debilidad en la supervisión en el manejo del anticipo de algunos contratos.(A) </t>
    </r>
    <r>
      <rPr>
        <sz val="12"/>
        <rFont val="Arial"/>
        <family val="2"/>
      </rPr>
      <t>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</si>
  <si>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H12:038-12 Debilidad en la supervisión en el manejo del anticipo de algunos contratos.(A)</t>
    </r>
    <r>
      <rPr>
        <sz val="12"/>
        <rFont val="Arial"/>
        <family val="2"/>
      </rPr>
      <t xml:space="preserve">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</si>
  <si>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H16:038-12 Vigencias futuras para gastos de Funcionamiento (D).</t>
    </r>
    <r>
      <rPr>
        <sz val="12"/>
        <rFont val="Arial"/>
        <family val="2"/>
      </rPr>
      <t xml:space="preserve">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</si>
  <si>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H16:038-12 Vigencias futuras para gastos de Funcionamiento (D)</t>
    </r>
    <r>
      <rPr>
        <sz val="12"/>
        <rFont val="Arial"/>
        <family val="2"/>
      </rPr>
      <t>.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</si>
  <si>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 xml:space="preserve">H17:038-12 </t>
    </r>
    <r>
      <rPr>
        <sz val="12"/>
        <rFont val="Arial"/>
        <family val="2"/>
      </rPr>
      <t>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</si>
  <si>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H17:038-12</t>
    </r>
    <r>
      <rPr>
        <sz val="12"/>
        <rFont val="Arial"/>
        <family val="2"/>
      </rPr>
      <t xml:space="preserve"> 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</si>
  <si>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H18:038-12 Presupuesto de Inversión (A).</t>
    </r>
    <r>
      <rPr>
        <sz val="12"/>
        <rFont val="Arial"/>
        <family val="2"/>
      </rPr>
      <t xml:space="preserve"> 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r>
  </si>
  <si>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</si>
  <si>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H21:038-12 Sobredimensionamiento en construcción estructura pista Contrato No. 10000051 OK de 2010 (F)(D)</t>
    </r>
    <r>
      <rPr>
        <sz val="12"/>
        <rFont val="Arial"/>
        <family val="2"/>
      </rPr>
      <t>. ...a causa de deficiencias en estudios, diseños previos y seguimiento y control en el desarrollo del contrato, situación que genera un presunto detrimento por valor de $229 millones de pesos</t>
    </r>
  </si>
  <si>
    <r>
      <rPr>
        <b/>
        <sz val="12"/>
        <rFont val="Arial"/>
        <family val="2"/>
      </rPr>
      <t>H22:038-12 Mayor Valor pagado Contrato de obra No. 10000051 OK 2010 (F)(D)</t>
    </r>
    <r>
      <rPr>
        <sz val="12"/>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</si>
  <si>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r>
      <rPr>
        <b/>
        <sz val="12"/>
        <rFont val="Arial"/>
        <family val="2"/>
      </rPr>
      <t>H23:038-12 Sobrecosto en Orden de Servicio 11000788-OC Regional Valle – Aeropuerto El Edén de Armenia (F)(D)</t>
    </r>
    <r>
      <rPr>
        <sz val="12"/>
        <rFont val="Arial"/>
        <family val="2"/>
      </rPr>
      <t>La DRV mediante Orden de Servicio No. 11000788-OC..pagó con sobrecosto el mantenimiento para 50 unidades de dispositivos ahorradores de agua inst ,..lo que genera un presunto detrimento patrimonial de $5,7 millones de pesos</t>
    </r>
  </si>
  <si>
    <r>
      <rPr>
        <b/>
        <sz val="12"/>
        <rFont val="Arial"/>
        <family val="2"/>
      </rPr>
      <t>H24:038-12 Mayor Valor pagado Orden de Servicio No. 11000788-OC de 2011(F)(D)</t>
    </r>
    <r>
      <rPr>
        <sz val="12"/>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</si>
  <si>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r>
      <rPr>
        <b/>
        <sz val="12"/>
        <rFont val="Arial"/>
        <family val="2"/>
      </rPr>
      <t>H27:038-12 Deficiencias en la Planeación para celebrar contrato No. 11000327-OK-2011 Armenia (D</t>
    </r>
    <r>
      <rPr>
        <sz val="12"/>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</si>
  <si>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r>
      <rPr>
        <b/>
        <sz val="12"/>
        <rFont val="Arial"/>
        <family val="2"/>
      </rPr>
      <t xml:space="preserve">H30:038-12 Falta de Planeación Orden de Servicio No. 11000788-OC de 2011 </t>
    </r>
    <r>
      <rPr>
        <sz val="12"/>
        <rFont val="Arial"/>
        <family val="2"/>
      </rPr>
      <t>(D)...la Orden de servicio No. 11000788-OC, por valor de $41.502.317 y la adiciono en $12.900.240 para el mantenimiento del aeropuerto El Edén de Armenia, la cual tuvo dos modificaciones en cantidades de obra , lo que incremento las cantidades ...equivalente al 20% del total de actividades inicialmente contratadas</t>
    </r>
  </si>
  <si>
    <r>
      <rPr>
        <b/>
        <sz val="12"/>
        <rFont val="Arial"/>
        <family val="2"/>
      </rPr>
      <t>H31:038-12 Mayor Valor pagado Contrato de obra No. 10000230 OK 2010 (F)(D)</t>
    </r>
    <r>
      <rPr>
        <sz val="12"/>
        <rFont val="Arial"/>
        <family val="2"/>
      </rPr>
      <t xml:space="preserve">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t>
    </r>
  </si>
  <si>
    <r>
      <rPr>
        <b/>
        <sz val="12"/>
        <rFont val="Arial"/>
        <family val="2"/>
      </rPr>
      <t>H35:038-12 Obras Complementarias en Márgenes Pista 35 Aeropuerto Palonegro de Bucaramanga – (F)(D</t>
    </r>
    <r>
      <rPr>
        <sz val="12"/>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</si>
  <si>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r>
      <rPr>
        <b/>
        <sz val="12"/>
        <rFont val="Arial"/>
        <family val="2"/>
      </rPr>
      <t xml:space="preserve">H38:038-12 Liquidación del contrato No. 11000243-OH  – Aeropuerto de Yopal (F)(D). </t>
    </r>
    <r>
      <rPr>
        <sz val="12"/>
        <rFont val="Arial"/>
        <family val="2"/>
      </rPr>
      <t>La Entidad acepto la amortización del anticipo por valor de $23,4 millones, con obras que no cumplen las especificaciones técnicas exigidas, c...lo que podría generar un presunto detrimento patrimonial en dicha cuantía.</t>
    </r>
  </si>
  <si>
    <r>
      <rPr>
        <b/>
        <sz val="12"/>
        <rFont val="Arial"/>
        <family val="2"/>
      </rPr>
      <t>H39:038-12 Falta de cobro de garantías del contrato No. 11000500-OC – Aeropuerto de Yopal – (F)(D)</t>
    </r>
    <r>
      <rPr>
        <sz val="12"/>
        <rFont val="Arial"/>
        <family val="2"/>
      </rPr>
      <t>. La Entidad no ha recuperado $8,4 millones que debe devolver el contratista como excedente del anticipo entregado por no haber adelantado las acciones pertinentes que conduzcan a hacer efectivas las garantías,....</t>
    </r>
  </si>
  <si>
    <r>
      <rPr>
        <b/>
        <sz val="12"/>
        <rFont val="Arial"/>
        <family val="2"/>
      </rPr>
      <t>H41:038-12 Mantenimiento de la Pista - Aeropuerto El Alcaraván de Yopal . (A</t>
    </r>
    <r>
      <rPr>
        <sz val="12"/>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</si>
  <si>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r>
      <rPr>
        <b/>
        <sz val="12"/>
        <rFont val="Arial"/>
        <family val="2"/>
      </rPr>
      <t xml:space="preserve">H43:038-12 Mantenimiento Cuartel de Bomberos Aeropuerto El Alcaraván – Yopal (A) </t>
    </r>
    <r>
      <rPr>
        <sz val="12"/>
        <rFont val="Arial"/>
        <family val="2"/>
      </rPr>
      <t>....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r>
  </si>
  <si>
    <r>
      <rPr>
        <b/>
        <sz val="12"/>
        <rFont val="Arial"/>
        <family val="2"/>
      </rPr>
      <t>H44:038-12 Deficiencias de planeación y diseños en contrato  Aeropuerto de Yopal(A</t>
    </r>
    <r>
      <rPr>
        <sz val="12"/>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</si>
  <si>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r>
      <rPr>
        <b/>
        <sz val="12"/>
        <rFont val="Arial"/>
        <family val="2"/>
      </rPr>
      <t>H46:038-12 Geomalla para pavimentación de la Pista Aeropuerto Yariguíes de Barrancabermeja.(D</t>
    </r>
    <r>
      <rPr>
        <sz val="12"/>
        <rFont val="Arial"/>
        <family val="2"/>
      </rPr>
      <t>) Existieron fallas en los estudios y diseños previos para la pavimentación de la pista del Aeropuerto Yariguíes de Barrancabermeja , pues se evidenció que no se instaló la geomalla como se había previsto inicialmente .</t>
    </r>
  </si>
  <si>
    <r>
      <rPr>
        <b/>
        <sz val="12"/>
        <rFont val="Arial"/>
        <family val="2"/>
      </rPr>
      <t>H47:038-12 Deficiente Planeación y programación presupuestal Aeropuerto de Barrancabermeja (A)</t>
    </r>
    <r>
      <rPr>
        <sz val="12"/>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</si>
  <si>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r>
      <rPr>
        <b/>
        <sz val="12"/>
        <rFont val="Arial"/>
        <family val="2"/>
      </rPr>
      <t>H50:038-12 Deficiencias  en  el  mantenimiento del cielo  falso - Orden  de  Trabajo  No. 11000034-OT-</t>
    </r>
    <r>
      <rPr>
        <sz val="12"/>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</si>
  <si>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r>
      <rPr>
        <b/>
        <sz val="12"/>
        <rFont val="Arial"/>
        <family val="2"/>
      </rPr>
      <t>H52:038-12 Deficiencia en la impermeabilización de la cubierta (A)</t>
    </r>
    <r>
      <rPr>
        <sz val="12"/>
        <rFont val="Arial"/>
        <family val="2"/>
      </rPr>
      <t>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r>
  </si>
  <si>
    <r>
      <rPr>
        <b/>
        <sz val="12"/>
        <rFont val="Arial"/>
        <family val="2"/>
      </rPr>
      <t>H54:038-12 Análisis de Precios Unitarios APU  10000133-OK, 11000240 -OJ, 11000211-OH, 10000052-OJ y 11000208-OH - (A)</t>
    </r>
    <r>
      <rPr>
        <sz val="12"/>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</si>
  <si>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r>
      <rPr>
        <b/>
        <sz val="12"/>
        <rFont val="Arial"/>
        <family val="2"/>
      </rPr>
      <t>H60:038-12 Incumplimiento en la puesta en servicio del proyecto. (A</t>
    </r>
    <r>
      <rPr>
        <sz val="12"/>
        <rFont val="Arial"/>
        <family val="2"/>
      </rPr>
      <t>) A la fecha el avance total del proyecto no alcanza  el 20%, el objetivo del proyecto no se  cumplió y no ha generado ningún impacto socioeconómico. Resultado de la insuficiencia  y debilidades de los estudios técnicos y financieros.</t>
    </r>
  </si>
  <si>
    <r>
      <rPr>
        <b/>
        <sz val="12"/>
        <rFont val="Arial"/>
        <family val="2"/>
      </rPr>
      <t>H63:038-12 Supervisión contratos CEA (A)</t>
    </r>
    <r>
      <rPr>
        <sz val="12"/>
        <rFont val="Arial"/>
        <family val="2"/>
      </rPr>
      <t xml:space="preserve"> En la evaluación de los contratos seleccionados, suscritos por Centro de Estudio de Ciencias Aeronáuticas – CEA en el 2010 y 2011, se evidencian debilidades en la supervisión en algunos de los mismos</t>
    </r>
  </si>
  <si>
    <r>
      <rPr>
        <b/>
        <sz val="12"/>
        <rFont val="Arial"/>
        <family val="2"/>
      </rPr>
      <t>H64:038-12 Requisitos y formalidades contractuales (A)</t>
    </r>
    <r>
      <rPr>
        <sz val="12"/>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t>
    </r>
  </si>
  <si>
    <r>
      <rPr>
        <b/>
        <sz val="12"/>
        <rFont val="Arial"/>
        <family val="2"/>
      </rPr>
      <t>H65:038-12 Organización de la información contractual (A</t>
    </r>
    <r>
      <rPr>
        <sz val="12"/>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</si>
  <si>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r>
      <rPr>
        <b/>
        <sz val="12"/>
        <rFont val="Arial"/>
        <family val="2"/>
      </rPr>
      <t>H67:038-12 Deficiencias en los mecanismos de Información  (A)</t>
    </r>
    <r>
      <rPr>
        <sz val="12"/>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t>
    </r>
  </si>
  <si>
    <r>
      <rPr>
        <b/>
        <sz val="12"/>
        <rFont val="Arial"/>
        <family val="2"/>
      </rPr>
      <t>H68:038-12 Legalización y Seguimiento a Convenios PNUD (D</t>
    </r>
    <r>
      <rPr>
        <sz val="12"/>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</si>
  <si>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r>
      <rPr>
        <b/>
        <sz val="12"/>
        <rFont val="Arial"/>
        <family val="2"/>
      </rPr>
      <t>H69:038-12 Situaciones irregulares de inmuebles (A)</t>
    </r>
    <r>
      <rPr>
        <sz val="12"/>
        <rFont val="Arial"/>
        <family val="2"/>
      </rPr>
      <t xml:space="preserve"> En el proceso de adquisición de predios se evidenció que la entidad, no realizo un estudio técnico de factibilidad que le permitiera realizar la adquisición de terrenos, para determinar si estos son adecuados con la necesidad planteada.</t>
    </r>
  </si>
  <si>
    <r>
      <rPr>
        <b/>
        <sz val="12"/>
        <rFont val="Arial"/>
        <family val="2"/>
      </rPr>
      <t xml:space="preserve">H70:038-12 Predios de Montelíbano con ocupación de hecho. Indagación Preliminar. </t>
    </r>
    <r>
      <rPr>
        <sz val="12"/>
        <rFont val="Arial"/>
        <family val="2"/>
      </rPr>
      <t>Los predios de Montelíbano aparentemente tienen una  explotación y ocupación  de hecho  por parte de Cerromatoso aunque el 22 de julio de 1970 se suscribió contrato de adiciónala concesión de níquel de 1963 en el cual se otorga el uso de ese predio. En el año 1981 se elabora y suscribe un contrato ...</t>
    </r>
  </si>
  <si>
    <r>
      <rPr>
        <b/>
        <sz val="12"/>
        <rFont val="Arial"/>
        <family val="2"/>
      </rPr>
      <t>H71:038-12 Procedimiento sancionatorio por quejas sin decisión de fondo (A).</t>
    </r>
    <r>
      <rPr>
        <sz val="12"/>
        <rFont val="Arial"/>
        <family val="2"/>
      </rPr>
      <t xml:space="preserve"> La entidad durante las vigencias 2010, 2011 y a junio de 2012 recibió alrededor de 18.000 quejas de los usuarios del transporte aéreo, en relación con las infracciones referentes a las actividades aéreas comerciales, tales como las normas sobre tarifas del transporte aéreo, rutas, operadores, itinerarios..</t>
    </r>
  </si>
  <si>
    <r>
      <rPr>
        <b/>
        <sz val="12"/>
        <rFont val="Arial"/>
        <family val="2"/>
      </rPr>
      <t>H72:038-12 Falta de competencia para sancionar quejas (A).</t>
    </r>
    <r>
      <rPr>
        <sz val="12"/>
        <rFont val="Arial"/>
        <family val="2"/>
      </rPr>
      <t xml:space="preserve"> La distribución de infracciones según competencias está debidamente repartida en la parte séptima del RAC, específicamente a las oficinas de Transporte Aéreo, La Oficina de Control y Seguridad Aérea, La Dirección de Operaciones Aéreas, Los administradores o Gerentes de aeropuertos o el Director Aeronáutico de la Regional</t>
    </r>
  </si>
  <si>
    <r>
      <rPr>
        <b/>
        <sz val="12"/>
        <rFont val="Arial"/>
        <family val="2"/>
      </rPr>
      <t>H73:038-12 Incoherencia de Registros.(D)</t>
    </r>
    <r>
      <rPr>
        <sz val="12"/>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</si>
  <si>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r>
      <rPr>
        <b/>
        <sz val="12"/>
        <rFont val="Arial"/>
        <family val="2"/>
      </rPr>
      <t>H74:038-12 Firma documentos (D) En la revisión efectuada en el contrato No. 10000762-OC</t>
    </r>
    <r>
      <rPr>
        <sz val="12"/>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</si>
  <si>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r>
      <rPr>
        <b/>
        <sz val="12"/>
        <rFont val="Arial"/>
        <family val="2"/>
      </rPr>
      <t>H75:038-12 Certificación bancaria(A)</t>
    </r>
    <r>
      <rPr>
        <sz val="12"/>
        <rFont val="Arial"/>
        <family val="2"/>
      </rPr>
      <t xml:space="preserve"> En la tesorería de la entidad se tiene adoptado un mecanismo de control a través de una base de datos en la que están registradas las cuentas bancarias de los contratistas o proveedores las cuales deben estar vigentes.</t>
    </r>
  </si>
  <si>
    <r>
      <rPr>
        <b/>
        <sz val="12"/>
        <rFont val="Arial"/>
        <family val="2"/>
      </rPr>
      <t>H76:038-12 Evaluación jurídica y técnica (D) (…) En el contrato No. 11000131-OH</t>
    </r>
    <r>
      <rPr>
        <sz val="12"/>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</si>
  <si>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r>
      <rPr>
        <b/>
        <sz val="12"/>
        <rFont val="Arial"/>
        <family val="2"/>
      </rPr>
      <t>H77:038-12 Acta modificatoria (D) ...Se evidenció que en la ejecución del contrato 10000117 OH 2010.</t>
    </r>
    <r>
      <rPr>
        <sz val="12"/>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</si>
  <si>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r>
      <rPr>
        <b/>
        <sz val="12"/>
        <rFont val="Arial"/>
        <family val="2"/>
      </rPr>
      <t>H79:038-12 Deficiencias en la ejecución de ítems en contrato de mantenimiento(F)(D)</t>
    </r>
    <r>
      <rPr>
        <sz val="12"/>
        <rFont val="Arial"/>
        <family val="2"/>
      </rPr>
      <t xml:space="preserve">  La Aeronáutica Civil Regional Meta, suscribió el contrato de obra 10000160-OH-2010 con el Consorcio Obras 10.000 cuyo objeto fue “Mantenimiento general de la torre de control del aeropuerto Vanguardia de Villavicencio”, se evidenciaron 7 láminas de vidrio multilaminado dañado...</t>
    </r>
  </si>
  <si>
    <r>
      <rPr>
        <b/>
        <sz val="12"/>
        <rFont val="Arial"/>
        <family val="2"/>
      </rPr>
      <t>H80:038-12 Incumplimiento del objeto contractual. (F)(D)(P)</t>
    </r>
    <r>
      <rPr>
        <sz val="12"/>
        <rFont val="Arial"/>
        <family val="2"/>
      </rPr>
      <t xml:space="preserve"> La Aeronáutica Civil Regional Meta, suscribió el contrato de obra 11000856-OC-2011 cuyo objeto fue “Contratar las obras de adecuación de locales en el nivel dos del terminal del Aeropuerto Vanguardia de Villavicencio - Meta”, por $38.6 millones, en ejecución del cual se observó que el contratista después de recibir</t>
    </r>
  </si>
  <si>
    <r>
      <rPr>
        <b/>
        <sz val="12"/>
        <rFont val="Arial"/>
        <family val="2"/>
      </rPr>
      <t>H81:038-12 Informes de Supervisión(D)</t>
    </r>
    <r>
      <rPr>
        <sz val="12"/>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</si>
  <si>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r>
      <rPr>
        <b/>
        <sz val="12"/>
        <rFont val="Arial"/>
        <family val="2"/>
      </rPr>
      <t>H82:038-12 Deficiencias en el proceso contractual 11000853-OC-2011 (D)</t>
    </r>
    <r>
      <rPr>
        <sz val="12"/>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</si>
  <si>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r>
      <rPr>
        <b/>
        <sz val="12"/>
        <rFont val="Arial"/>
        <family val="2"/>
      </rPr>
      <t>H84:038-12 Publicación en el SECOP (D). En los contratos (...),</t>
    </r>
    <r>
      <rPr>
        <sz val="12"/>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</si>
  <si>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r>
      <rPr>
        <b/>
        <sz val="12"/>
        <rFont val="Arial"/>
        <family val="2"/>
      </rPr>
      <t>H86:038-12 Mecanismos de control interno(A)</t>
    </r>
    <r>
      <rPr>
        <sz val="12"/>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</si>
  <si>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r>
      <rPr>
        <b/>
        <sz val="12"/>
        <rFont val="Arial"/>
        <family val="2"/>
      </rPr>
      <t>H87:038-12 Capacitación funcionarios(D)</t>
    </r>
    <r>
      <rPr>
        <sz val="12"/>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</si>
  <si>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r>
      <rPr>
        <b/>
        <sz val="12"/>
        <rFont val="Arial"/>
        <family val="2"/>
      </rPr>
      <t>H88:038-12 Objeto contractual(D).</t>
    </r>
    <r>
      <rPr>
        <sz val="12"/>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</si>
  <si>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r>
      <rPr>
        <b/>
        <sz val="12"/>
        <rFont val="Arial"/>
        <family val="2"/>
      </rPr>
      <t>H89:038-12 Deficiencias de planeación en el proceso contractual (A)</t>
    </r>
    <r>
      <rPr>
        <sz val="12"/>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</si>
  <si>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r>
      <rPr>
        <b/>
        <sz val="12"/>
        <rFont val="Arial"/>
        <family val="2"/>
      </rPr>
      <t>H91:038-12 Plazos en constitución de pólizas(A</t>
    </r>
    <r>
      <rPr>
        <sz val="12"/>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
    </r>
  </si>
  <si>
    <r>
      <rPr>
        <b/>
        <sz val="12"/>
        <rFont val="Arial"/>
        <family val="2"/>
      </rPr>
      <t>H92:038-12 Actas de liquidación (A).</t>
    </r>
    <r>
      <rPr>
        <sz val="12"/>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</si>
  <si>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r>
      <rPr>
        <b/>
        <sz val="12"/>
        <rFont val="Arial"/>
        <family val="2"/>
      </rPr>
      <t>H95:038-12 Programación de obras (A).</t>
    </r>
    <r>
      <rPr>
        <sz val="12"/>
        <rFont val="Arial"/>
        <family val="2"/>
      </rPr>
      <t xml:space="preserve"> Por indebida planeación, seguimiento y control en el Aeropuerto Antonio Nariño en donde se presentan un problema de alta erosión se permitió que en  el contrato 11000109 OH del 06 de julio de 2011, cuyo objeto fue el mantenimiento del cerramiento perimetral, se construyeran canales sin revestir, hecho que genera aumento en el efecto de la erosión...</t>
    </r>
  </si>
  <si>
    <r>
      <rPr>
        <b/>
        <sz val="12"/>
        <rFont val="Arial"/>
        <family val="2"/>
      </rPr>
      <t>H101:038-12 Problemática jurídico-social en el aeropuerto La Florida de Tumaco (A).</t>
    </r>
    <r>
      <rPr>
        <sz val="12"/>
        <rFont val="Arial"/>
        <family val="2"/>
      </rPr>
      <t xml:space="preserve">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r>
  </si>
  <si>
    <r>
      <rPr>
        <b/>
        <sz val="12"/>
        <rFont val="Arial"/>
        <family val="2"/>
      </rPr>
      <t xml:space="preserve">H104:038-12 Bienes de Uso Público sin Incorporación(A) </t>
    </r>
    <r>
      <rPr>
        <sz val="12"/>
        <rFont val="Arial"/>
        <family val="2"/>
      </rPr>
      <t>Los predios aledaños al Aeropuerto de Cartagena adquiridos en cumplimiento de una Acción Popular no cumplen con los requisitos mínimos para ser incorporados como propiedad de la entidad. De esta manera las cuentas de Bienes de Uso Público y Patrimonio se encuentran subestimadas en  aproximadamente $3.337.3 millones, según</t>
    </r>
  </si>
  <si>
    <r>
      <rPr>
        <b/>
        <sz val="12"/>
        <rFont val="Arial"/>
        <family val="2"/>
      </rPr>
      <t xml:space="preserve">H105:038-12 Bienes Pendientes de Legalizar (A) </t>
    </r>
    <r>
      <rPr>
        <sz val="12"/>
        <rFont val="Arial"/>
        <family val="2"/>
      </rPr>
      <t>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r>
  </si>
  <si>
    <r>
      <rPr>
        <b/>
        <sz val="12"/>
        <rFont val="Arial"/>
        <family val="2"/>
      </rPr>
      <t xml:space="preserve">H106:038-12 Incorporaciones y otros movimientos contables sin identificación(A) </t>
    </r>
    <r>
      <rPr>
        <sz val="12"/>
        <rFont val="Arial"/>
        <family val="2"/>
      </rPr>
      <t>En la cuenta 1605, Terrenos, con saldo de $311.7 millones la entidad relaciona terrenos que no cuentan con numero de activo, por consiguiente la información no corresponde con la reportada por la oficina de inmuebles, de otra parte la misma cuenta presenta un saldo de $16 millones con saldo contrario a su...</t>
    </r>
  </si>
  <si>
    <r>
      <rPr>
        <b/>
        <sz val="12"/>
        <rFont val="Arial"/>
        <family val="2"/>
      </rPr>
      <t>H107:038-12 Construcciones en curso pendientes de legalizar (D).</t>
    </r>
    <r>
      <rPr>
        <sz val="12"/>
        <rFont val="Arial"/>
        <family val="2"/>
      </rPr>
      <t xml:space="preserve">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</si>
  <si>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 xml:space="preserve">H107:038-12 Construcciones en curso pendientes de legalizar (D). </t>
    </r>
    <r>
      <rPr>
        <sz val="12"/>
        <rFont val="Arial"/>
        <family val="2"/>
      </rPr>
      <t>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</si>
  <si>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H108:038-12 Equipo de Transporte con saldos pendiente de legalizar(A)</t>
    </r>
    <r>
      <rPr>
        <sz val="12"/>
        <rFont val="Arial"/>
        <family val="2"/>
      </rPr>
      <t xml:space="preserve"> La cuenta Equipo de Transporte tracción y elevación se encuentra sobrestimada en $4.101.8 millones que corresponden a maquinaria de extinción de incendios y otros, entregados al concesionario del aeropuerto Rafael Núñez, pendiente de legalizar desde el año 2007, lo cual pone de manifiesto la falta de comunicación...</t>
    </r>
  </si>
  <si>
    <r>
      <rPr>
        <b/>
        <sz val="12"/>
        <rFont val="Arial"/>
        <family val="2"/>
      </rPr>
      <t>H109:038-12 Anticipos legalizados sin soportes(A)</t>
    </r>
    <r>
      <rPr>
        <sz val="12"/>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t>
    </r>
  </si>
  <si>
    <r>
      <rPr>
        <b/>
        <sz val="12"/>
        <rFont val="Arial"/>
        <family val="2"/>
      </rPr>
      <t>H110:038-12 Avances y anticipos de contratos ya terminados sin liquidar (F)(D)</t>
    </r>
    <r>
      <rPr>
        <sz val="12"/>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</si>
  <si>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r>
      <rPr>
        <b/>
        <sz val="12"/>
        <rFont val="Arial"/>
        <family val="2"/>
      </rPr>
      <t xml:space="preserve">H111:038-12 Gestión de Cartera (A). </t>
    </r>
    <r>
      <rPr>
        <sz val="12"/>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</si>
  <si>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r>
      <rPr>
        <b/>
        <sz val="12"/>
        <rFont val="Arial"/>
        <family val="2"/>
      </rPr>
      <t>H112:038-12 Cartera en jurídica sin procesos de cobro (F)(D)</t>
    </r>
    <r>
      <rPr>
        <sz val="12"/>
        <rFont val="Arial"/>
        <family val="2"/>
      </rPr>
      <t xml:space="preserve">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r>
  </si>
  <si>
    <r>
      <rPr>
        <b/>
        <sz val="12"/>
        <rFont val="Arial"/>
        <family val="2"/>
      </rPr>
      <t xml:space="preserve">H113:038-12 Cartera prescrita en cobro persuasivo (F)(D) </t>
    </r>
    <r>
      <rPr>
        <sz val="12"/>
        <rFont val="Arial"/>
        <family val="2"/>
      </rPr>
      <t>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t>
    </r>
  </si>
  <si>
    <r>
      <rPr>
        <b/>
        <sz val="12"/>
        <rFont val="Arial"/>
        <family val="2"/>
      </rPr>
      <t>H114:038-12 Sistema de costos ABC (F)(D)</t>
    </r>
    <r>
      <rPr>
        <sz val="12"/>
        <rFont val="Arial"/>
        <family val="2"/>
      </rPr>
      <t xml:space="preserve"> La Entidad adquirió en el año 2007,  el sistema de costos ABC con la justificación de “mejorar y rentabilizar la prestación de los Servicios Aeronáuticos y Aeroportuarios así como de todos los procesos involucrados en la cadena de valor utilizada para cumplir con la razón de ser de la Aerocivil” sin embargo trascurridos dos años, inició su</t>
    </r>
  </si>
  <si>
    <r>
      <rPr>
        <b/>
        <sz val="12"/>
        <rFont val="Arial"/>
        <family val="2"/>
      </rPr>
      <t>H115:038-12 Incumplimiento en la ejecución de contrato CML 10601 (F)(D)</t>
    </r>
    <r>
      <rPr>
        <sz val="12"/>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</si>
  <si>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r>
      <rPr>
        <b/>
        <sz val="12"/>
        <rFont val="Arial"/>
        <family val="2"/>
      </rPr>
      <t>H116:038-12 Acuerdo laboral con controladores por falta de celeridad de la administración(A)</t>
    </r>
    <r>
      <rPr>
        <sz val="12"/>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t>
    </r>
  </si>
  <si>
    <r>
      <rPr>
        <b/>
        <sz val="12"/>
        <rFont val="Arial"/>
        <family val="2"/>
      </rPr>
      <t>H117:038-12 Sobrecarga laboral en controladores aéreos (A).</t>
    </r>
    <r>
      <rPr>
        <sz val="12"/>
        <rFont val="Arial"/>
        <family val="2"/>
      </rPr>
      <t xml:space="preserve"> La Aerocivil cuenta con un total de 564 controladores aéreos para responder una demanda de operaciones aéreas aproximadas a las 5000 diarias, lo cual ha implicado, que dichos trabajadores deban ampliar sustancialmente sus jornadas laborales, con el fin de poder atender de manera continua y en las condiciones requeridas...</t>
    </r>
  </si>
  <si>
    <r>
      <rPr>
        <b/>
        <sz val="12"/>
        <rFont val="Arial"/>
        <family val="2"/>
      </rPr>
      <t>H8:00-12 Inventario actualizado</t>
    </r>
    <r>
      <rPr>
        <sz val="12"/>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</si>
  <si>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r>
      <rPr>
        <b/>
        <sz val="12"/>
        <rFont val="Arial"/>
        <family val="2"/>
      </rPr>
      <t>H12:00-12 Estadísticas de Carga del Aeropuerto:</t>
    </r>
    <r>
      <rPr>
        <sz val="12"/>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</si>
  <si>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r>
      <rPr>
        <b/>
        <sz val="12"/>
        <rFont val="Arial"/>
        <family val="2"/>
      </rPr>
      <t>H1:082-12 Mecanismo de imposición de Multas- (A)(D)</t>
    </r>
    <r>
      <rPr>
        <sz val="12"/>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t>
    </r>
  </si>
  <si>
    <r>
      <rPr>
        <b/>
        <sz val="12"/>
        <rFont val="Arial"/>
        <family val="2"/>
      </rPr>
      <t>H2:082-12 Intereses por mora en el pago del laudo arbitral- (A)</t>
    </r>
    <r>
      <rPr>
        <sz val="12"/>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</si>
  <si>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r>
      <t xml:space="preserve">H3:082-12 Ausencia de Armonía entre el Crecimiento de las Operaciones y el Plan de Seguridad del Aeropuerto(A)  </t>
    </r>
    <r>
      <rPr>
        <sz val="12"/>
        <rFont val="Arial"/>
        <family val="2"/>
      </rPr>
      <t>El Plan de Seguridad del Aeropuerto El Dorado de Bogotá  no tiene una estrategia que responda ante el inusitado crecimiento exponencial de pasajeros y de operaciones de las aerolíneas comerciales.</t>
    </r>
  </si>
  <si>
    <r>
      <rPr>
        <b/>
        <sz val="12"/>
        <rFont val="Arial"/>
        <family val="2"/>
      </rPr>
      <t>H4:082-12 Cambio de condiciones en el Fondeo de la Subcuenta de Interventoría,  Otrosí 7 – (F)</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</si>
  <si>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 xml:space="preserve">H4:082-12 Cambio de condiciones en el Fondeo de la Subcuenta de Interventoría,  Otrosí 7 – (F) </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</si>
  <si>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H5:082-12 Traslado de riesgo de recuperación de cartera Otrosí 7 (D)</t>
    </r>
    <r>
      <rPr>
        <sz val="12"/>
        <rFont val="Arial"/>
        <family val="2"/>
      </rPr>
      <t xml:space="preserve"> 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t>
    </r>
  </si>
  <si>
    <r>
      <rPr>
        <b/>
        <sz val="12"/>
        <rFont val="Arial"/>
        <family val="2"/>
      </rPr>
      <t xml:space="preserve">H6:082-12 Inventario bienal (A) </t>
    </r>
    <r>
      <rPr>
        <sz val="12"/>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</si>
  <si>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r>
      <rPr>
        <b/>
        <sz val="12"/>
        <rFont val="Arial"/>
        <family val="2"/>
      </rPr>
      <t>H7:082-12 Ingresos para terceros contrato O.T.C.A – OPAIN -(F)...</t>
    </r>
    <r>
      <rPr>
        <sz val="12"/>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</si>
  <si>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r>
      <rPr>
        <b/>
        <sz val="12"/>
        <rFont val="Arial"/>
        <family val="2"/>
      </rPr>
      <t xml:space="preserve">H9:082-12 Incumplimiento de Especificaciones Técnicas de Diseño obras del Terminal Internacional –T 2– (A). </t>
    </r>
    <r>
      <rPr>
        <sz val="12"/>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</si>
  <si>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r>
      <rPr>
        <b/>
        <sz val="12"/>
        <rFont val="Arial"/>
        <family val="2"/>
      </rPr>
      <t xml:space="preserve">H13:082-12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</si>
  <si>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r>
      <rPr>
        <b/>
        <sz val="12"/>
        <rFont val="Arial"/>
        <family val="2"/>
      </rPr>
      <t xml:space="preserve">H15:082-12 Puente Aéreo (F) </t>
    </r>
    <r>
      <rPr>
        <sz val="12"/>
        <rFont val="Arial"/>
        <family val="2"/>
      </rPr>
      <t>El concesionario OPAIN no hace una gestión fiscal eficiente en la administración del Terminal Puente Aéreo porque no se está obteniendo el resultado económico máximo para la Concesión, es decir para Aerocivil y el Concesionario. El concesionario no adecuó el contrato de arrendamiento con Avianca a las condiciones del contrato de concesión, ...</t>
    </r>
  </si>
  <si>
    <r>
      <rPr>
        <b/>
        <sz val="12"/>
        <rFont val="Arial"/>
        <family val="2"/>
      </rPr>
      <t>H17:082-12 Incumplimiento recomendación CONPES 3707- (A)</t>
    </r>
    <r>
      <rPr>
        <sz val="12"/>
        <rFont val="Arial"/>
        <family val="2"/>
      </rPr>
      <t xml:space="preserve"> 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</si>
  <si>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r>
      <rPr>
        <b/>
        <sz val="12"/>
        <rFont val="Arial"/>
        <family val="2"/>
      </rPr>
      <t xml:space="preserve">H5:018-13 Estructuración proceso precontractual No.11000010/11/12/13/14 OS, Ítem 3 Proyecto mantenimiento de la pista apto Yariguíes de Barrancabermeja. (D) </t>
    </r>
    <r>
      <rPr>
        <sz val="12"/>
        <rFont val="Arial"/>
        <family val="2"/>
      </rPr>
      <t xml:space="preserve">Con lo anterior se advierte presunta debilidad en la etapa de planeación, la cual lleva implícito el Principio de Economía, como también la omisión del Principio de Responsabilidad, prescritos en los Art. 87 de la Ley 1474 /11 P.19
</t>
    </r>
  </si>
  <si>
    <r>
      <rPr>
        <b/>
        <sz val="12"/>
        <rFont val="Arial"/>
        <family val="2"/>
      </rPr>
      <t xml:space="preserve">H7:018-13 Prórroga en el plazo de ejecución del contrato de obra sin el debido cumplimiento de los requisitos legales. (D)(P) </t>
    </r>
    <r>
      <rPr>
        <sz val="12"/>
        <rFont val="Arial"/>
        <family val="2"/>
      </rPr>
      <t xml:space="preserve">No hay evidencia de informes de la interventoría como de la supervisión de la Aerocivil, de las actividades ejecutadas entre el 5 de julio y el 5 de  agosto de  2012,  tampoco  se  ampliaron las  pólizas  de  garantía a  raíz de prórroga establecida ... P.21
</t>
    </r>
  </si>
  <si>
    <r>
      <rPr>
        <b/>
        <sz val="12"/>
        <rFont val="Arial"/>
        <family val="2"/>
      </rPr>
      <t xml:space="preserve">H36:18-13 Integración  Módulo  de Facturación  (Billing)  del Centro  de Control. (ADM) </t>
    </r>
    <r>
      <rPr>
        <sz val="12"/>
        <rFont val="Arial"/>
        <family val="2"/>
      </rPr>
      <t xml:space="preserve">Las deficiencias detectadas están relacionadas con errores en la digitación, completitud y oportunidad en el cargue de la información registrada en las fajas de progreso, lo anterior debido a la falta de integración de los aplicativos ...  P.44-45
</t>
    </r>
  </si>
  <si>
    <r>
      <rPr>
        <b/>
        <sz val="12"/>
        <rFont val="Arial"/>
        <family val="2"/>
      </rPr>
      <t>H36:018-13 Integración  Módulo  de Facturación  (Billing)  del Centro  de Control. (ADM)</t>
    </r>
    <r>
      <rPr>
        <sz val="12"/>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t>
    </r>
  </si>
  <si>
    <r>
      <rPr>
        <b/>
        <sz val="12"/>
        <rFont val="Arial"/>
        <family val="2"/>
      </rPr>
      <t>H37:018-13 Desgaste administrativo en ejecución de contratos (ADM).</t>
    </r>
    <r>
      <rPr>
        <sz val="12"/>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(cotizaciones)P45-46
</t>
    </r>
  </si>
  <si>
    <r>
      <rPr>
        <b/>
        <sz val="12"/>
        <rFont val="Arial"/>
        <family val="2"/>
      </rPr>
      <t xml:space="preserve">H38:018-13 Deficiencias  en los controles del proceso GSAC1.0 Gestión de Servicio al Personal Aeronáutico. (ADM) </t>
    </r>
    <r>
      <rPr>
        <sz val="12"/>
        <rFont val="Arial"/>
        <family val="2"/>
      </rPr>
      <t>Se observó deficiencias en los controles existentes del proceso GSAC1.0 "Gestión de Servicio al Personal Aeronáutico", en cuanto a la actividad de registro y verificación de los documentos para la expedición y convalidación de licencias,  ... P.46</t>
    </r>
  </si>
  <si>
    <r>
      <rPr>
        <b/>
        <sz val="12"/>
        <rFont val="Arial"/>
        <family val="2"/>
      </rPr>
      <t xml:space="preserve">H50:018-13 Gestión de Cartera -  (D) </t>
    </r>
    <r>
      <rPr>
        <sz val="12"/>
        <rFont val="Arial"/>
        <family val="2"/>
      </rPr>
      <t xml:space="preserve">Con  respecto  al  Grupo  de  Deudores  la  Aerocivil  adelanta  proceso  de  cobro persuasivo  por  valor  de  $121.295,2  millones  y  en  cobro  jurídico  por  valor  de
$19.207,6  millones,  aunque  adelantó  depuración  contable  en 2012  por valor de
$8.728 millones. P.67
</t>
    </r>
  </si>
  <si>
    <r>
      <rPr>
        <b/>
        <sz val="12"/>
        <rFont val="Arial"/>
        <family val="2"/>
      </rPr>
      <t xml:space="preserve">H51:018-13 Cuenta 1480 Provisión para Deudores (Cr)-(D) </t>
    </r>
    <r>
      <rPr>
        <sz val="12"/>
        <rFont val="Arial"/>
        <family val="2"/>
      </rPr>
      <t>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</si>
  <si>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r>
      <rPr>
        <b/>
        <sz val="12"/>
        <rFont val="Arial"/>
        <family val="2"/>
      </rPr>
      <t>H54:018-13 Incertidumbre en la Subcuenta 1706 Bienes de Uso Público en Construcción Concesiones -  (D)</t>
    </r>
    <r>
      <rPr>
        <sz val="12"/>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</si>
  <si>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r>
      <rPr>
        <b/>
        <sz val="12"/>
        <rFont val="Arial"/>
        <family val="2"/>
      </rPr>
      <t>H55:018-13  Incertidumbre en la Subcuenta 1711 Bienes de Uso Público en Servicio - Concesiones - (D)</t>
    </r>
    <r>
      <rPr>
        <sz val="12"/>
        <rFont val="Arial"/>
        <family val="2"/>
      </rPr>
      <t>El saldo de la Subcuenta  Bienes de Uso Público en Servicio - Concesiones,  por$2.692.794.4  millones  al final de la vigencia  de 2012,  se encuentra  afectada  en cuantía indeterminada  por no haberse registrado el valor de las obras terminadas las cuales  deben ser trasladadas  P.69-70</t>
    </r>
  </si>
  <si>
    <r>
      <rPr>
        <b/>
        <sz val="12"/>
        <rFont val="Arial"/>
        <family val="2"/>
      </rPr>
      <t>H55:018-13 Incertidumbre en la Subcuenta 1711 Bienes de Uso Público en Servicio - Concesiones - (D)</t>
    </r>
    <r>
      <rPr>
        <sz val="12"/>
        <rFont val="Arial"/>
        <family val="2"/>
      </rPr>
      <t xml:space="preserve">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</si>
  <si>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r>
      <rPr>
        <b/>
        <sz val="12"/>
        <rFont val="Arial"/>
        <family val="2"/>
      </rPr>
      <t>H56:018-13 Incertidumbre en la cuenta Inmuebles - (D)</t>
    </r>
    <r>
      <rPr>
        <sz val="12"/>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</si>
  <si>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 xml:space="preserve">H56:018-13 Incertidumbre en la cuenta Inmuebles - (D) </t>
    </r>
    <r>
      <rPr>
        <sz val="12"/>
        <rFont val="Arial"/>
        <family val="2"/>
      </rPr>
      <t>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</si>
  <si>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H2:004-14 Contrato Sin Cumplimiento de Requisitos, Administrativo con presunta incidencia disciplinaria</t>
    </r>
    <r>
      <rPr>
        <sz val="12"/>
        <rFont val="Arial"/>
        <family val="2"/>
      </rPr>
      <t>Deficiencias en la calificación de la propuesta, generándose una presunta vulneración de los principios de Transparencia, Economía, Responsabilidad y Selección Objetiva, establecidos en la ley 80 de 1993 y el parágrafo 3 del artículo 3.5.4 del Decreto 734 de 2012...</t>
    </r>
  </si>
  <si>
    <r>
      <rPr>
        <b/>
        <sz val="12"/>
        <rFont val="Arial"/>
        <family val="2"/>
      </rPr>
      <t>H3:004-14 Suministro de Repuestos - Administrativo con presunta incidencia</t>
    </r>
    <r>
      <rPr>
        <sz val="12"/>
        <rFont val="Arial"/>
        <family val="2"/>
      </rPr>
      <t xml:space="preserve"> DisciplinariaToda la información contractual debe reposar en el expediente mismo, es decir actas, adiciones, modificaciones, entre otros, y en el Acta de Liquidación no se señala ninguna modificación al contrato, y este documento es una modificación en sí....</t>
    </r>
  </si>
  <si>
    <r>
      <rPr>
        <b/>
        <sz val="12"/>
        <rFont val="Arial"/>
        <family val="2"/>
      </rPr>
      <t>H4:004-14 Proceso Precontractual, administrativo con presunta incidencia disciplinaria</t>
    </r>
    <r>
      <rPr>
        <sz val="12"/>
        <rFont val="Arial"/>
        <family val="2"/>
      </rPr>
      <t xml:space="preserve">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r>
  </si>
  <si>
    <r>
      <rPr>
        <b/>
        <sz val="12"/>
        <rFont val="Arial"/>
        <family val="2"/>
      </rPr>
      <t>H5:004-14 Adición Contractual, administrativo con presunta incidencia disciplinaria</t>
    </r>
    <r>
      <rPr>
        <sz val="12"/>
        <rFont val="Arial"/>
        <family val="2"/>
      </rPr>
      <t xml:space="preserve"> Revisado el contrato 13000448 OC, se observó que este fue modificado y adicionado en valor y cantidades a través del "Acta No. 1 de Modificación de Cantidades con Aumento del Valor del Contrato1" el 2 de julio de 2013, acordando que "el valor inicial del contrato es de $29.143.620 ...</t>
    </r>
  </si>
  <si>
    <r>
      <rPr>
        <b/>
        <sz val="12"/>
        <rFont val="Arial"/>
        <family val="2"/>
      </rPr>
      <t>H6:004-14 Acta de liquidación del contrato, administrativo,</t>
    </r>
    <r>
      <rPr>
        <sz val="12"/>
        <rFont val="Arial"/>
        <family val="2"/>
      </rPr>
      <t xml:space="preserve">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r>
  </si>
  <si>
    <r>
      <rPr>
        <b/>
        <sz val="12"/>
        <rFont val="Arial"/>
        <family val="2"/>
      </rPr>
      <t>H7:004-14 Deficiencias Gestión Documental, administrativo con presunta incidencia disciplinaria</t>
    </r>
    <r>
      <rPr>
        <sz val="12"/>
        <rFont val="Arial"/>
        <family val="2"/>
      </rPr>
      <t xml:space="preserve"> En el contrato 1300448OC se presentan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</si>
  <si>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</si>
  <si>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</si>
  <si>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H9:004-14 Cambio de Condiciones Técnicas, administrativo con presunta incidencia Disciplinaria.</t>
    </r>
    <r>
      <rPr>
        <sz val="12"/>
        <rFont val="Arial"/>
        <family val="2"/>
      </rPr>
      <t>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r>
  </si>
  <si>
    <r>
      <rPr>
        <b/>
        <sz val="12"/>
        <rFont val="Arial"/>
        <family val="2"/>
      </rPr>
      <t>H10:004-14 Etapa precontractual, administrativo con presunta incidencia Disciplinaria.</t>
    </r>
    <r>
      <rPr>
        <sz val="12"/>
        <rFont val="Arial"/>
        <family val="2"/>
      </rPr>
      <t xml:space="preserve">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t>
    </r>
  </si>
  <si>
    <r>
      <rPr>
        <b/>
        <sz val="12"/>
        <rFont val="Arial"/>
        <family val="2"/>
      </rPr>
      <t>H11:004-14 Modificación Contractual, Administrativo con presunta incidencia Disciplinaria</t>
    </r>
    <r>
      <rPr>
        <sz val="12"/>
        <rFont val="Arial"/>
        <family val="2"/>
      </rPr>
      <t xml:space="preserve">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r>
  </si>
  <si>
    <r>
      <rPr>
        <b/>
        <sz val="12"/>
        <rFont val="Arial"/>
        <family val="2"/>
      </rPr>
      <t>H2:00-14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</si>
  <si>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r>
      <rPr>
        <b/>
        <sz val="12"/>
        <rFont val="Arial"/>
        <family val="2"/>
      </rPr>
      <t>H3:00-14 Operación y posiciones de las Aeronaves en plataforma del Aeropuerto El Alcaraván de Yopal (A)(D)</t>
    </r>
    <r>
      <rPr>
        <sz val="12"/>
        <rFont val="Arial"/>
        <family val="2"/>
      </rPr>
      <t xml:space="preserve"> ...se pudo evidenciar que algunas aeronaves comerciales que tienen rutas en  este aeropuerto, no están utilizando de manera adecuada las posiciones de parqueo a contacto, conforme a la señalización o demarcación horizontal de la plataforma...</t>
    </r>
  </si>
  <si>
    <r>
      <rPr>
        <b/>
        <sz val="12"/>
        <rFont val="Arial"/>
        <family val="2"/>
      </rPr>
      <t>H5:00-14 Actualización archivo por el supervisor del contrato No.12000137-OK (A)(D)</t>
    </r>
    <r>
      <rPr>
        <sz val="12"/>
        <rFont val="Arial"/>
        <family val="2"/>
      </rPr>
      <t>...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r>
  </si>
  <si>
    <r>
      <rPr>
        <b/>
        <sz val="12"/>
        <rFont val="Arial"/>
        <family val="2"/>
      </rPr>
      <t xml:space="preserve">H8:00-14 Actualización archivo del contrato No.12000185-OJ (A)(D) </t>
    </r>
    <r>
      <rPr>
        <sz val="12"/>
        <rFont val="Arial"/>
        <family val="2"/>
      </rPr>
      <t>En el contrato 13000185-OJ, cuyo objeto es “Obras de mantenimiento de pista 01-19 y ampliación plataforma de aeropuerto Aguas Claras de Ocaña…”, se observó  incumplimiento de la Ley de Archivo</t>
    </r>
  </si>
  <si>
    <r>
      <rPr>
        <b/>
        <sz val="12"/>
        <rFont val="Arial"/>
        <family val="2"/>
      </rPr>
      <t>H9:00-14 Modificación especificaciones técnicas contrato No.13000185-OJ (A)(D)</t>
    </r>
    <r>
      <rPr>
        <sz val="12"/>
        <rFont val="Arial"/>
        <family val="2"/>
      </rPr>
      <t xml:space="preserve">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r>
  </si>
  <si>
    <r>
      <rPr>
        <b/>
        <sz val="12"/>
        <rFont val="Arial"/>
        <family val="2"/>
      </rPr>
      <t>H14:00-14 Metodología de seguimiento a proyectos (A)(D)</t>
    </r>
    <r>
      <rPr>
        <sz val="12"/>
        <rFont val="Arial"/>
        <family val="2"/>
      </rPr>
      <t xml:space="preserve"> Bajo cumplimiento acción relacionada con seguimiento a proyectos de inversión mediante implementación de nueva metodología, avance final de actividades 20% nivel de cumplimiento de meta cero..</t>
    </r>
  </si>
  <si>
    <r>
      <rPr>
        <b/>
        <sz val="12"/>
        <rFont val="Arial"/>
        <family val="2"/>
      </rPr>
      <t>H15:00-14 Obras Complementarias Voluntarias (A)</t>
    </r>
    <r>
      <rPr>
        <sz val="12"/>
        <rFont val="Arial"/>
        <family val="2"/>
      </rPr>
      <t xml:space="preserve"> No dio cumplimiento a 2 metas iniciar obras complementarias de  Aptos de B/manga y Sta. Marta, así como Concesión Centro Norte. 
Para Concesión Centro Norte, la solicitud no pudo ser tramitada de conformidad con lo citado en el cto de concesión 8000011OK.-2008”.
</t>
    </r>
  </si>
  <si>
    <r>
      <rPr>
        <b/>
        <sz val="12"/>
        <rFont val="Arial"/>
        <family val="2"/>
      </rPr>
      <t>H16:00-14 Repavimentación de la Pista San Andrés (A)(D)</t>
    </r>
    <r>
      <rPr>
        <sz val="12"/>
        <rFont val="Arial"/>
        <family val="2"/>
      </rPr>
      <t xml:space="preserve"> A 31/12/2013 la acción clave de  Iniciar obras de repavimentación en pista del Apto de San Andrés presenta avance de actividades del 80% y cumplimiento de  metas 20% </t>
    </r>
  </si>
  <si>
    <r>
      <rPr>
        <b/>
        <sz val="12"/>
        <rFont val="Arial"/>
        <family val="2"/>
      </rPr>
      <t xml:space="preserve">H18:00-14 Plan de Navegación Aérea-PNA  (A)(D) </t>
    </r>
    <r>
      <rPr>
        <sz val="12"/>
        <rFont val="Arial"/>
        <family val="2"/>
      </rPr>
      <t>La acción clave de actualizar el Plan de Navegación Aérea con prioridades de inversión al finalizar 2013, presentó avance en actividades del 60% y cumplimiento en metas del 50%</t>
    </r>
  </si>
  <si>
    <r>
      <rPr>
        <b/>
        <sz val="12"/>
        <rFont val="Arial"/>
        <family val="2"/>
      </rPr>
      <t>H21:00-14 Eficiencia y Seguridad Gestión del Espacio Aéreo (A)(D)</t>
    </r>
    <r>
      <rPr>
        <sz val="12"/>
        <rFont val="Arial"/>
        <family val="2"/>
      </rPr>
      <t xml:space="preserve"> En 2013 bajo cumplimiento en actividades y metas para 7 de 8 acciones para logro en estrategia de Mejorar Eficiencia y Seguridad Gestión del Espacio Aéreo, incidió en el bajo cumplimiento de la Gestión Misional de la Aeronáutica.</t>
    </r>
  </si>
  <si>
    <r>
      <rPr>
        <b/>
        <sz val="12"/>
        <rFont val="Arial"/>
        <family val="2"/>
      </rPr>
      <t>H22:00-14 Niveles de Seguridad Operacional(A)(D)</t>
    </r>
    <r>
      <rPr>
        <sz val="12"/>
        <rFont val="Arial"/>
        <family val="2"/>
      </rPr>
      <t xml:space="preserve"> En 2013 bajo cumplimiento en 2 de 4 acciones para Implementar sistemas, programas y actividades que eleven los niveles de Seguridad Operacional, incidió en el bajo cumplimiento de la Gestión Misional de la Aeronáutica</t>
    </r>
  </si>
  <si>
    <r>
      <rPr>
        <b/>
        <sz val="12"/>
        <rFont val="Arial"/>
        <family val="2"/>
      </rPr>
      <t xml:space="preserve">H22:00-14 Niveles de Seguridad Operacional(A)(D) </t>
    </r>
    <r>
      <rPr>
        <sz val="12"/>
        <rFont val="Arial"/>
        <family val="2"/>
      </rPr>
      <t>En 2013 bajo cumplimiento en 2 de 4 acciones para Implementar sistemas, programas y actividades que eleven los niveles de Seguridad Operacional, incidió en el bajo cumplimiento de la Gestión Misional de la Aeronáutica</t>
    </r>
  </si>
  <si>
    <r>
      <rPr>
        <b/>
        <sz val="12"/>
        <rFont val="Arial"/>
        <family val="2"/>
      </rPr>
      <t>H23:00-14 Seguro de Infraestructura Aeroportuario (A)(D)</t>
    </r>
    <r>
      <rPr>
        <sz val="12"/>
        <rFont val="Arial"/>
        <family val="2"/>
      </rPr>
      <t xml:space="preserve"> En 2013 bajo cumplimiento en acción de Iniciar primera fase del proyecto del Centro Situacional de Crisis en 9 aeropuertos del país, presentó grado de avance en actividades del 67% y  cumplimiento en etas de cero</t>
    </r>
  </si>
  <si>
    <r>
      <rPr>
        <b/>
        <sz val="12"/>
        <rFont val="Arial"/>
        <family val="2"/>
      </rPr>
      <t>H25:00-14 Desarrollar Políticas para la Certificación (A)(D)</t>
    </r>
    <r>
      <rPr>
        <sz val="12"/>
        <rFont val="Arial"/>
        <family val="2"/>
      </rPr>
      <t xml:space="preserve"> En 2013 bajo cumpli/to desarrollar políticas para certificación, operación y manteni/to aeronaves no tripuladas con  lo establecido por el SRVSOP para la región sobre proyecto LAR avance de actividades 60% cumpli/to meta 60%</t>
    </r>
  </si>
  <si>
    <r>
      <rPr>
        <b/>
        <sz val="12"/>
        <rFont val="Arial"/>
        <family val="2"/>
      </rPr>
      <t>H26:00-14 Implementar un Programa Institucional de Principios y Valores (A)(D)</t>
    </r>
    <r>
      <rPr>
        <sz val="12"/>
        <rFont val="Arial"/>
        <family val="2"/>
      </rPr>
      <t xml:space="preserve">                                                                                      A 31-12-2013 Bajo cumplimiento acción Implementar Programa Institucional de Principios y Valores, avance de actividades 15% cumplimiento de la meta de cero</t>
    </r>
  </si>
  <si>
    <r>
      <rPr>
        <b/>
        <sz val="12"/>
        <rFont val="Arial"/>
        <family val="2"/>
      </rPr>
      <t>H28:00-14 Inicio de la Primera Fase del Proyecto del Centro Situacional (A)(D)</t>
    </r>
    <r>
      <rPr>
        <sz val="12"/>
        <rFont val="Arial"/>
        <family val="2"/>
      </rPr>
      <t xml:space="preserve"> En 2013 estrategia coordinar con diferentes autoridades el uso seguro de infraestructura aeroportuaria presentó bajo cumpli/to acción Iniciar primera fase proyecto Centro Situacional de Crisis en 9 Aptos avance actividad 67% cumplimiento meta 0</t>
    </r>
  </si>
  <si>
    <r>
      <rPr>
        <b/>
        <sz val="12"/>
        <rFont val="Arial"/>
        <family val="2"/>
      </rPr>
      <t>H30:00-14 Actualización de Inventarios de los Aeropuertos (A)(D)</t>
    </r>
    <r>
      <rPr>
        <sz val="12"/>
        <rFont val="Arial"/>
        <family val="2"/>
      </rPr>
      <t xml:space="preserve"> En 2013 bajo cumpli/to acción Actualización de inventarios de los Aptos objeto de construcción, ampliación y manteni/to de  infraestructura aeroportuaria  avance actividades 47%  cumplimiento  meta 30%</t>
    </r>
  </si>
  <si>
    <r>
      <rPr>
        <b/>
        <sz val="12"/>
        <rFont val="Arial"/>
        <family val="2"/>
      </rPr>
      <t xml:space="preserve">H30:00-14 Actualización de Inventarios de los Aeropuertos (A)(D) </t>
    </r>
    <r>
      <rPr>
        <sz val="12"/>
        <rFont val="Arial"/>
        <family val="2"/>
      </rPr>
      <t>En 2013 bajo cumpli/to acción Actualización de inventarios de los Aptos objeto de construcción, ampliación y manteni/to de  infraestructura aeroportuaria  avance actividades 47%  cumplimiento  meta 30%</t>
    </r>
  </si>
  <si>
    <r>
      <rPr>
        <b/>
        <sz val="12"/>
        <rFont val="Arial"/>
        <family val="2"/>
      </rPr>
      <t>H31:00-14 Filtros de Seguridad (A)(F)(D)</t>
    </r>
    <r>
      <rPr>
        <sz val="12"/>
        <rFont val="Arial"/>
        <family val="2"/>
      </rPr>
      <t xml:space="preserve">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r>
  </si>
  <si>
    <r>
      <rPr>
        <b/>
        <sz val="12"/>
        <rFont val="Arial"/>
        <family val="2"/>
      </rPr>
      <t>H32:00-14 Ampliación del Terminal Aéreo Internacional. (A)(D)</t>
    </r>
    <r>
      <rPr>
        <sz val="12"/>
        <rFont val="Arial"/>
        <family val="2"/>
      </rPr>
      <t>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r>
  </si>
  <si>
    <r>
      <rPr>
        <b/>
        <sz val="12"/>
        <rFont val="Arial"/>
        <family val="2"/>
      </rPr>
      <t>H33:00-14 (A)(D)</t>
    </r>
    <r>
      <rPr>
        <sz val="12"/>
        <rFont val="Arial"/>
        <family val="2"/>
      </rPr>
      <t xml:space="preserve"> </t>
    </r>
    <r>
      <rPr>
        <b/>
        <sz val="12"/>
        <rFont val="Arial"/>
        <family val="2"/>
      </rPr>
      <t>Principio de Planeación.</t>
    </r>
    <r>
      <rPr>
        <sz val="12"/>
        <rFont val="Arial"/>
        <family val="2"/>
      </rPr>
      <t xml:space="preserve">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r>
  </si>
  <si>
    <r>
      <rPr>
        <b/>
        <sz val="12"/>
        <rFont val="Arial"/>
        <family val="2"/>
      </rPr>
      <t>H34:00-14 Estado Calle de Rodaje entre Charly y Delta. (A)</t>
    </r>
    <r>
      <rPr>
        <sz val="12"/>
        <rFont val="Arial"/>
        <family val="2"/>
      </rPr>
      <t>El Informe Técnico de Estructuración de la Concesión, conceptuó en su capítulo “Condiciones Existentes… que la calle de rodaje paralela a la pista de aterrizaje, se encuentra en malas condiciones con agrietamientos longitudinales…”, deterioro que se mantiene</t>
    </r>
  </si>
  <si>
    <r>
      <rPr>
        <b/>
        <sz val="12"/>
        <rFont val="Arial"/>
        <family val="2"/>
      </rPr>
      <t>H35:00-14 Otrosí al contrato de Concesión Aerocali. (A)(D)</t>
    </r>
    <r>
      <rPr>
        <sz val="12"/>
        <rFont val="Arial"/>
        <family val="2"/>
      </rPr>
      <t xml:space="preserve">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r>
  </si>
  <si>
    <r>
      <rPr>
        <b/>
        <sz val="12"/>
        <rFont val="Arial"/>
        <family val="2"/>
      </rPr>
      <t>H36:00-14 Firma Asesora.(A)(D)</t>
    </r>
    <r>
      <rPr>
        <sz val="12"/>
        <rFont val="Arial"/>
        <family val="2"/>
      </rPr>
      <t xml:space="preserve">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r>
  </si>
  <si>
    <r>
      <rPr>
        <b/>
        <sz val="12"/>
        <rFont val="Arial"/>
        <family val="2"/>
      </rPr>
      <t xml:space="preserve">H37:00-14 Inversiones a cargo del Concesionario. (A)(D) </t>
    </r>
    <r>
      <rPr>
        <sz val="12"/>
        <rFont val="Arial"/>
        <family val="2"/>
      </rPr>
      <t>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r>
  </si>
  <si>
    <r>
      <rPr>
        <b/>
        <sz val="12"/>
        <rFont val="Arial"/>
        <family val="2"/>
      </rPr>
      <t>H38:00-14 Capacidad Financiera del contratista.(A)(D)</t>
    </r>
    <r>
      <rPr>
        <sz val="12"/>
        <rFont val="Arial"/>
        <family val="2"/>
      </rPr>
      <t xml:space="preserve">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r>
  </si>
  <si>
    <r>
      <rPr>
        <b/>
        <sz val="12"/>
        <rFont val="Arial"/>
        <family val="2"/>
      </rPr>
      <t>H41:00-14 Garantías del Contrato de Concesión. (A)(D)</t>
    </r>
    <r>
      <rPr>
        <sz val="12"/>
        <rFont val="Arial"/>
        <family val="2"/>
      </rPr>
      <t xml:space="preserve">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t>
    </r>
  </si>
  <si>
    <r>
      <rPr>
        <b/>
        <sz val="12"/>
        <rFont val="Arial"/>
        <family val="2"/>
      </rPr>
      <t>H43:00-14 Destinación Recursos contraprestación.(A).</t>
    </r>
    <r>
      <rPr>
        <sz val="12"/>
        <rFont val="Arial"/>
        <family val="2"/>
      </rPr>
      <t xml:space="preserve">..Se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r>
  </si>
  <si>
    <r>
      <rPr>
        <b/>
        <sz val="12"/>
        <rFont val="Arial"/>
        <family val="2"/>
      </rPr>
      <t>H44:00-14 Debilidades en la Inspección y Supervisión del Contrato. (A)(D)</t>
    </r>
    <r>
      <rPr>
        <sz val="12"/>
        <rFont val="Arial"/>
        <family val="2"/>
      </rPr>
      <t>...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t>
    </r>
  </si>
  <si>
    <r>
      <rPr>
        <b/>
        <sz val="12"/>
        <rFont val="Arial"/>
        <family val="2"/>
      </rPr>
      <t>H45:00-14 Capital Social.(A)(D)</t>
    </r>
    <r>
      <rPr>
        <sz val="12"/>
        <rFont val="Arial"/>
        <family val="2"/>
      </rPr>
      <t>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r>
  </si>
  <si>
    <r>
      <rPr>
        <b/>
        <sz val="12"/>
        <rFont val="Arial"/>
        <family val="2"/>
      </rPr>
      <t>H46:00-14 Gestión Ambiental en las Instalaciones del Aeropuerto Rafael Núñez.(A)</t>
    </r>
    <r>
      <rPr>
        <sz val="12"/>
        <rFont val="Arial"/>
        <family val="2"/>
      </rPr>
      <t xml:space="preserve">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r>
  </si>
  <si>
    <r>
      <rPr>
        <b/>
        <sz val="12"/>
        <rFont val="Arial"/>
        <family val="2"/>
      </rPr>
      <t>H47:00-14 Desarrollo del Plan de Inversiones Obligatorias (A)(D)</t>
    </r>
    <r>
      <rPr>
        <sz val="12"/>
        <rFont val="Arial"/>
        <family val="2"/>
      </rPr>
      <t xml:space="preserve">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r>
  </si>
  <si>
    <r>
      <rPr>
        <b/>
        <sz val="12"/>
        <rFont val="Arial"/>
        <family val="2"/>
      </rPr>
      <t>H48:00-14 Obras Ambientales (Barrera contra Ruido (A)(D)</t>
    </r>
    <r>
      <rPr>
        <sz val="12"/>
        <rFont val="Arial"/>
        <family val="2"/>
      </rPr>
      <t>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r>
  </si>
  <si>
    <r>
      <rPr>
        <b/>
        <sz val="12"/>
        <rFont val="Arial"/>
        <family val="2"/>
      </rPr>
      <t>H49:00-14 Debilidades en la Estructuración. (A)(D)</t>
    </r>
    <r>
      <rPr>
        <sz val="12"/>
        <rFont val="Arial"/>
        <family val="2"/>
      </rPr>
      <t>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r>
  </si>
  <si>
    <r>
      <rPr>
        <b/>
        <sz val="12"/>
        <rFont val="Arial"/>
        <family val="2"/>
      </rPr>
      <t>H52:00-14 Aplicación de Póliza de Garantía (A)(D)</t>
    </r>
    <r>
      <rPr>
        <sz val="12"/>
        <rFont val="Arial"/>
        <family val="2"/>
      </rPr>
      <t xml:space="preserve">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r>
  </si>
  <si>
    <r>
      <rPr>
        <b/>
        <sz val="12"/>
        <rFont val="Arial"/>
        <family val="2"/>
      </rPr>
      <t>H58:00-14 Gestión de Cobro por Sanciones.(A)</t>
    </r>
    <r>
      <rPr>
        <sz val="12"/>
        <rFont val="Arial"/>
        <family val="2"/>
      </rPr>
      <t>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r>
  </si>
  <si>
    <r>
      <rPr>
        <b/>
        <sz val="12"/>
        <rFont val="Arial"/>
        <family val="2"/>
      </rPr>
      <t>H59:00-14 Presupuesto Vigencias Futuras(A)(D)</t>
    </r>
    <r>
      <rPr>
        <sz val="12"/>
        <rFont val="Arial"/>
        <family val="2"/>
      </rPr>
      <t xml:space="preserve">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r>
  </si>
  <si>
    <r>
      <rPr>
        <b/>
        <sz val="12"/>
        <rFont val="Arial"/>
        <family val="2"/>
      </rPr>
      <t>H62:00-14 Pago de Sentencia por Muerte de Vigilante Desprotegido por la Entidad(A)</t>
    </r>
    <r>
      <rPr>
        <sz val="12"/>
        <rFont val="Arial"/>
        <family val="2"/>
      </rPr>
      <t xml:space="preserve">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r>
  </si>
  <si>
    <r>
      <rPr>
        <b/>
        <sz val="12"/>
        <rFont val="Arial"/>
        <family val="2"/>
      </rPr>
      <t xml:space="preserve">H1:028-14 (A)(D)Estudio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</si>
  <si>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H2:028-14 (A)(D)</t>
    </r>
    <r>
      <rPr>
        <sz val="12"/>
        <rFont val="Arial"/>
        <family val="2"/>
      </rPr>
      <t xml:space="preserve"> </t>
    </r>
    <r>
      <rPr>
        <b/>
        <sz val="12"/>
        <rFont val="Arial"/>
        <family val="2"/>
      </rPr>
      <t>En los planos de diseño de la estructura envolvente</t>
    </r>
    <r>
      <rPr>
        <sz val="12"/>
        <rFont val="Arial"/>
        <family val="2"/>
      </rPr>
      <t xml:space="preserve"> de la torre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</si>
  <si>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H6:028-14 (A)(D) Entrega de Predios para Emplazamiento de la Torre de Control.</t>
    </r>
    <r>
      <rPr>
        <sz val="12"/>
        <rFont val="Arial"/>
        <family val="2"/>
      </rPr>
      <t>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t>
    </r>
  </si>
  <si>
    <r>
      <rPr>
        <b/>
        <sz val="12"/>
        <rFont val="Arial"/>
        <family val="2"/>
      </rPr>
      <t xml:space="preserve">H7:028-14 (A)(D) Ítem no Previstos. </t>
    </r>
    <r>
      <rPr>
        <sz val="12"/>
        <rFont val="Arial"/>
        <family val="2"/>
      </rPr>
      <t>En el contrato Adicional 01 del 24 de Diciembre de 2013,se contempla la aprobacion de las obras complementarias,por valor de $2,559,497,911,en las cuales no se encuentra discriminada claramente la actividad "traslado de las Areas de mantenimiento de Pista del Aeropuerto ELDORADO"</t>
    </r>
  </si>
  <si>
    <r>
      <t>H1:046-14 Administrativo con Presunta Incidencia Disciplinaria -</t>
    </r>
    <r>
      <rPr>
        <sz val="12"/>
        <rFont val="Arial"/>
        <family val="2"/>
      </rPr>
      <t xml:space="preserve"> Obras de Modernización Aeropuerto Alfonso López Pumarejo de Valledupar, Hito 2, Contrato de Concesión 10000078 OK.</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</si>
  <si>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H1:046-14 Administrativo con Presunta Incidencia Disciplinaria - </t>
    </r>
    <r>
      <rPr>
        <sz val="12"/>
        <rFont val="Arial"/>
        <family val="2"/>
      </rPr>
      <t xml:space="preserve">Obras de Modernización Aeropuerto Alfonso López Pumarejo de Valledupar, Hito 2, Contrato de Concesión 10000078 OK. </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</si>
  <si>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H2:046-14 Administrativo con Presunta Incidencia Disciplinaria - </t>
    </r>
    <r>
      <rPr>
        <sz val="12"/>
        <rFont val="Arial"/>
        <family val="2"/>
      </rPr>
      <t>Aspectos Ambientales Aeropuerto de Valledupar.</t>
    </r>
    <r>
      <rPr>
        <b/>
        <sz val="12"/>
        <rFont val="Arial"/>
        <family val="2"/>
      </rPr>
      <t xml:space="preserve"> </t>
    </r>
    <r>
      <rPr>
        <sz val="12"/>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</si>
  <si>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H2:046-14 Administrativo con Presunta Incidencia Disciplinaria -</t>
    </r>
    <r>
      <rPr>
        <sz val="12"/>
        <rFont val="Arial"/>
        <family val="2"/>
      </rPr>
      <t xml:space="preserve"> Aspectos Ambientales Aeropuerto de Valledupar. 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</si>
  <si>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 xml:space="preserve">H3:046-14 Administrativo Presunta Incidencia Disciplinaria - </t>
    </r>
    <r>
      <rPr>
        <sz val="12"/>
        <rFont val="Arial"/>
        <family val="2"/>
      </rPr>
      <t>Obras de Modernización Aeropuerto Almirante Padilla de Riohacha, Hito 2, Contrato de Concesión 10000078 OK. En visita practicada al Aeropuerto de Almirante Padilla de Riohacha, entre el 7 y el 10 de octubre de la actual vigencia, aeropuerto que hace parte del Hito 2 del contrato de Concesión Aeroportuaria Nororiente..</t>
    </r>
  </si>
  <si>
    <r>
      <t xml:space="preserve">H4:046-14 Administrativo con Presunta Incidencia Disciplinaria - </t>
    </r>
    <r>
      <rPr>
        <sz val="12"/>
        <rFont val="Arial"/>
        <family val="2"/>
      </rPr>
      <t>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</si>
  <si>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t>H4:046-14 Administrativo con Presunta Incidencia Disciplinaria -</t>
    </r>
    <r>
      <rPr>
        <sz val="12"/>
        <rFont val="Arial"/>
        <family val="2"/>
      </rPr>
      <t xml:space="preserve"> 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</si>
  <si>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rPr>
        <b/>
        <sz val="12"/>
        <rFont val="Arial"/>
        <family val="2"/>
      </rPr>
      <t xml:space="preserve">H5:046-14 Administrativo Presunta Incidencia Disciplinaria. </t>
    </r>
    <r>
      <rPr>
        <sz val="12"/>
        <rFont val="Arial"/>
        <family val="2"/>
      </rPr>
      <t xml:space="preserve">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</si>
  <si>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rPr>
        <b/>
        <sz val="12"/>
        <rFont val="Arial"/>
        <family val="2"/>
      </rPr>
      <t>H5:046-14 Administrativo Presunta Incidencia Disciplinaria.</t>
    </r>
    <r>
      <rPr>
        <sz val="12"/>
        <rFont val="Arial"/>
        <family val="2"/>
      </rPr>
      <t xml:space="preserve"> 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</si>
  <si>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
</t>
    </r>
    <r>
      <rPr>
        <b/>
        <sz val="12"/>
        <rFont val="Arial"/>
        <family val="2"/>
      </rPr>
      <t xml:space="preserve">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</si>
  <si>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t>
    </r>
  </si>
  <si>
    <r>
      <t>H7:046-14 Administrativo con Presunta Incidencia Disciplinaria.</t>
    </r>
    <r>
      <rPr>
        <sz val="12"/>
        <rFont val="Arial"/>
        <family val="2"/>
      </rPr>
      <t xml:space="preserve"> Servicios de Telecomunicaciones. En los aeropuertos de Valledupar y Riohacha, no se evidenció la existencia de prestación de servicios de telecomunicaciones, como teléfonos públicos, internet, fax, entre otros, para los usuarios de las terminales aéreas...</t>
    </r>
  </si>
  <si>
    <r>
      <t xml:space="preserve">H8:046-14 Administrativo con Presunta Incidencia Disciplinaria. </t>
    </r>
    <r>
      <rPr>
        <sz val="12"/>
        <rFont val="Arial"/>
        <family val="2"/>
      </rPr>
      <t>Actualización de la Iluminación en las Plataformas de los Seis Aeropuertos Concesionados.  La actualización de la iluminación para las plataformas de los aeropuertos concesionados, no se ha efectuado, debido a que la Aerocivil no ha definido las especificaciones técnicas ....</t>
    </r>
  </si>
  <si>
    <r>
      <t>H9:046-14 Administrativo con Presunta Incidencia Disciplinaria.</t>
    </r>
    <r>
      <rPr>
        <sz val="12"/>
        <rFont val="Arial"/>
        <family val="2"/>
      </rPr>
      <t xml:space="preserve"> Servicio de Atención al Usuario – SAU.</t>
    </r>
    <r>
      <rPr>
        <b/>
        <sz val="12"/>
        <rFont val="Arial"/>
        <family val="2"/>
      </rPr>
      <t xml:space="preserve"> </t>
    </r>
    <r>
      <rPr>
        <sz val="12"/>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</si>
  <si>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H9:046-14 Administrativo con Presunta Incidencia Disciplinaria.</t>
    </r>
    <r>
      <rPr>
        <sz val="12"/>
        <rFont val="Arial"/>
        <family val="2"/>
      </rPr>
      <t xml:space="preserve"> Servicio de Atención al Usuario – SAU. 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</si>
  <si>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H10:046-14 Administrativo con Presunta incidencia disciplinaria.</t>
    </r>
    <r>
      <rPr>
        <sz val="12"/>
        <rFont val="Arial"/>
        <family val="2"/>
      </rPr>
      <t xml:space="preserve"> Cronograma de Obra del Contrato de Concesión Aeroportuaria 10000078 OK. De acuerdo con las visitas efectuadas por la CGR a los aeropuertos Almirante Padilla de Riohacha y Alfonso López de Valledupar, y del análisis y estudio de los informes de interventoría .. 
</t>
    </r>
    <r>
      <rPr>
        <b/>
        <sz val="12"/>
        <rFont val="Arial"/>
        <family val="2"/>
      </rPr>
      <t xml:space="preserve">
</t>
    </r>
  </si>
  <si>
    <r>
      <t>H11:046-14 Administrativo con Presunta Incidencia Disciplinaria.</t>
    </r>
    <r>
      <rPr>
        <sz val="12"/>
        <rFont val="Arial"/>
        <family val="2"/>
      </rPr>
      <t xml:space="preserve"> Aspectos Ambientales en el Aeropuerto de Riohacha. 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</si>
  <si>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 xml:space="preserve">H11:046-14 Administrativo con Presunta Incidencia Disciplinaria - Aspectos Ambientales en el Aeropuerto de Riohacha. </t>
    </r>
    <r>
      <rPr>
        <sz val="12"/>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</si>
  <si>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H12:046-14 Administrativo con Presunta Incidencia Disciplinaria.</t>
    </r>
    <r>
      <rPr>
        <sz val="12"/>
        <rFont val="Arial"/>
        <family val="2"/>
      </rPr>
      <t xml:space="preserve"> Póliza de Cumplimiento, ARIEL y de Garantía del Contratista EPC. Revisada la información suministrada por al AEROCIVIL en cuanto a las pólizas de seguro de cumplimiento para el contrato 10000078 OK-2010, se observó que la póliza NB-100003314 Anexo 1 ampara el cumplimiento del contrato desde la vigencia 8/09/2010  ...</t>
    </r>
    <r>
      <rPr>
        <b/>
        <sz val="12"/>
        <rFont val="Arial"/>
        <family val="2"/>
      </rPr>
      <t xml:space="preserve">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</si>
  <si>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2"/>
        <rFont val="Arial"/>
        <family val="2"/>
      </rPr>
      <t xml:space="preserve">
</t>
    </r>
  </si>
  <si>
    <r>
      <t>H14:046-14 Administrativo con Presunta Incidencia Disciplinaria.</t>
    </r>
    <r>
      <rPr>
        <sz val="12"/>
        <rFont val="Arial"/>
        <family val="2"/>
      </rPr>
      <t xml:space="preserve"> Registro Instrumentos Públicos, Predios de los Aeropuertos y Áreas Ocupadas de Hecho. AEROCIVIL en su respuesta señala que no hay ocupaciones de hecho dado que se tratan de áreas que están ocupando entes del Estado, con quien las direcciones Regionales tiene suscrito contratos de comodatos,.....
</t>
    </r>
    <r>
      <rPr>
        <b/>
        <sz val="12"/>
        <rFont val="Arial"/>
        <family val="2"/>
      </rPr>
      <t xml:space="preserve">
</t>
    </r>
  </si>
  <si>
    <r>
      <t>H15:046-14 Administrativo con Presunta Incidencia Disciplinaria.</t>
    </r>
    <r>
      <rPr>
        <sz val="12"/>
        <rFont val="Arial"/>
        <family val="2"/>
      </rPr>
      <t xml:space="preserve"> Encuestas de Satisfacción al Usuario y Verificación de los Resultados.  En los informes de interventoría y supervisión, no hay evidencia de verificación y análisis de los resultados de las encuestas de niveles de satisfacción a los usuarios , realizados en cada uno de los aeropuertos concesionados ...</t>
    </r>
  </si>
  <si>
    <r>
      <t xml:space="preserve">H16:046-14 Administrativo con Presunta Incidencia Disciplinaria - Multas del Contrato. </t>
    </r>
    <r>
      <rPr>
        <sz val="12"/>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</si>
  <si>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r>
      <t>H17:046-14 Administrativo - Obras Voluntarias Ejecutadas en los Aeropuertos Concesionados.</t>
    </r>
    <r>
      <rPr>
        <sz val="12"/>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</si>
  <si>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r>
      <t xml:space="preserve">H18:046-14 Administrativo - Verificación de las Obras de Modernización del Contrato de Concesión Aeroportuaria 10000078 OK. </t>
    </r>
    <r>
      <rPr>
        <sz val="12"/>
        <rFont val="Arial"/>
        <family val="2"/>
      </rPr>
      <t xml:space="preserve">Revisados los documentos aportados por la Aeronáutica Civil y la Agencia Nacional de Infraestructura, se evidencia que el concesionario no ha cumplido de manera adecuada y oportuna conforme lo estipula el contrato.....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</si>
  <si>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</si>
  <si>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</si>
  <si>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H20:046-14 Administrativo - Contratos e Informes de Interventoría.  </t>
    </r>
    <r>
      <rPr>
        <sz val="12"/>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</si>
  <si>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</si>
  <si>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</si>
  <si>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H22:046-14 Administrativo - Bodegas para Tratamiento de Carga y Mantenimiento de Aeronaves del Aeropuerto de Valledupar y Espacios con el mismo Fin en el Aeropuerto de Riohacha.  </t>
    </r>
    <r>
      <rPr>
        <sz val="12"/>
        <rFont val="Arial"/>
        <family val="2"/>
      </rPr>
      <t>El Concesionario construyó cuatro bodegas para el manejo de carga y mantenimiento de aeronaves, obras sobre las que no se tiene claridad en cuanto al origen de su desarrollo, ...</t>
    </r>
  </si>
  <si>
    <r>
      <t xml:space="preserve">H23:046-14 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</si>
  <si>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r>
      <t>H24:046-14 Administrativo – Bienes y Plantas Eléctricas de Emergencia del Aeropuerto de Valledupar.</t>
    </r>
    <r>
      <rPr>
        <sz val="12"/>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</si>
  <si>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r>
      <t xml:space="preserve">H25:046-14 Administrativo - Ingresos Regulados. </t>
    </r>
    <r>
      <rPr>
        <sz val="12"/>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</si>
  <si>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r>
      <t xml:space="preserve">H26:046-14 Administrativo - Ingresos no Regulados. </t>
    </r>
    <r>
      <rPr>
        <sz val="12"/>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</si>
  <si>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r>
      <t xml:space="preserve">H26:046-14 Administrativo - Ingresos no Regulados. </t>
    </r>
    <r>
      <rPr>
        <sz val="12"/>
        <rFont val="Arial"/>
        <family val="2"/>
      </rPr>
      <t>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</si>
  <si>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</si>
  <si>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</si>
  <si>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</si>
  <si>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</si>
  <si>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 xml:space="preserve">H29:046-14 Administrativo - Obras de Climatización Aeropuertos Concesionados. </t>
    </r>
    <r>
      <rPr>
        <sz val="12"/>
        <rFont val="Arial"/>
        <family val="2"/>
      </rPr>
      <t>Se realizó modificación al contrato de concesión, mediante Otrosí 2 al Contrato de Concesión 10000780K-2010 del 18 de septiembre de 2014, suscritos entre la ANI y la Sociedad Aeropuertos del Oriente SAS  ....</t>
    </r>
  </si>
  <si>
    <r>
      <t xml:space="preserve">H30:046-14 Administrativo - Identificación de Bienes. </t>
    </r>
    <r>
      <rPr>
        <sz val="12"/>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</si>
  <si>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r>
      <rPr>
        <b/>
        <sz val="12"/>
        <rFont val="Arial"/>
        <family val="2"/>
      </rPr>
      <t>H6:040-14 Ubicación del Curtel de Bomeros en el Aeropuerto El Embrujo de Providencia.</t>
    </r>
    <r>
      <rPr>
        <sz val="12"/>
        <rFont val="Arial"/>
        <family val="2"/>
      </rPr>
      <t xml:space="preserve"> (A) La Aerocivil en el 2005, construyó el edificio del SEI en el aeropuerto de Providencia (CTO5000353-OJ y la ubicación se encuentra dentro de la superficie de transición.</t>
    </r>
  </si>
  <si>
    <r>
      <rPr>
        <b/>
        <sz val="12"/>
        <rFont val="Arial"/>
        <family val="2"/>
      </rPr>
      <t>H7:040-14 (A) Actualización Aprobación del Plan Maestro.</t>
    </r>
    <r>
      <rPr>
        <sz val="12"/>
        <rFont val="Arial"/>
        <family val="2"/>
      </rPr>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t>
    </r>
  </si>
  <si>
    <r>
      <rPr>
        <b/>
        <sz val="12"/>
        <rFont val="Arial"/>
        <family val="2"/>
      </rPr>
      <t>H8:040-14 (A) Concepto Técnico del Desplazamiento del Eje de la Pista.</t>
    </r>
    <r>
      <rPr>
        <sz val="12"/>
        <rFont val="Arial"/>
        <family val="2"/>
      </rPr>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t>
    </r>
  </si>
  <si>
    <r>
      <rPr>
        <b/>
        <sz val="12"/>
        <rFont val="Arial"/>
        <family val="2"/>
      </rPr>
      <t>H10:040-14 Cronograma del Plan de Inversión y Modernización (A).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</si>
  <si>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</si>
  <si>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 xml:space="preserve">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</si>
  <si>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t>
    </r>
  </si>
  <si>
    <r>
      <rPr>
        <b/>
        <sz val="12"/>
        <rFont val="Arial"/>
        <family val="2"/>
      </rPr>
      <t xml:space="preserve">H18:040-14 Liquidación de la Contraprestación (A-PIFyD) </t>
    </r>
    <r>
      <rPr>
        <sz val="12"/>
        <rFont val="Arial"/>
        <family val="2"/>
      </rPr>
      <t>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t>
    </r>
  </si>
  <si>
    <r>
      <rPr>
        <b/>
        <sz val="12"/>
        <rFont val="Arial"/>
        <family val="2"/>
      </rPr>
      <t>H19:040-14 Principio de Planeación en la Suscripción del Contrato (A-PIDyP)</t>
    </r>
    <r>
      <rPr>
        <sz val="12"/>
        <rFont val="Arial"/>
        <family val="2"/>
      </rPr>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t>
    </r>
  </si>
  <si>
    <r>
      <rPr>
        <b/>
        <sz val="12"/>
        <rFont val="Arial"/>
        <family val="2"/>
      </rPr>
      <t>H21:040-14 Modificacines mediante Otrosi No2 (A)</t>
    </r>
    <r>
      <rPr>
        <sz val="12"/>
        <rFont val="Arial"/>
        <family val="2"/>
      </rPr>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t>
    </r>
  </si>
  <si>
    <r>
      <rPr>
        <b/>
        <sz val="12"/>
        <rFont val="Arial"/>
        <family val="2"/>
      </rPr>
      <t xml:space="preserve">H23:040-14 Informes de Interventoría (A-PIFyD) </t>
    </r>
    <r>
      <rPr>
        <sz val="12"/>
        <rFont val="Arial"/>
        <family val="2"/>
      </rPr>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t>
    </r>
  </si>
  <si>
    <r>
      <rPr>
        <b/>
        <sz val="12"/>
        <rFont val="Arial"/>
        <family val="2"/>
      </rPr>
      <t>H24:040-14 Contrato de Acceso a Pista (A-PID)</t>
    </r>
    <r>
      <rPr>
        <sz val="12"/>
        <rFont val="Arial"/>
        <family val="2"/>
      </rPr>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r>
  </si>
  <si>
    <r>
      <rPr>
        <b/>
        <sz val="12"/>
        <rFont val="Arial"/>
        <family val="2"/>
      </rPr>
      <t xml:space="preserve">H25:040-14 Ingresos Diferidos (A) </t>
    </r>
    <r>
      <rPr>
        <sz val="12"/>
        <rFont val="Arial"/>
        <family val="2"/>
      </rPr>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t>
    </r>
  </si>
  <si>
    <r>
      <rPr>
        <b/>
        <sz val="12"/>
        <rFont val="Arial"/>
        <family val="2"/>
      </rPr>
      <t xml:space="preserve">H27:040-14 Pago del Predial (PID) </t>
    </r>
    <r>
      <rPr>
        <sz val="12"/>
        <rFont val="Arial"/>
        <family val="2"/>
      </rPr>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t>
    </r>
  </si>
  <si>
    <r>
      <rPr>
        <b/>
        <sz val="12"/>
        <rFont val="Arial"/>
        <family val="2"/>
      </rPr>
      <t>H2:045-15 Gestión Provisión de cargos de carrera.(A y D).</t>
    </r>
    <r>
      <rPr>
        <sz val="12"/>
        <rFont val="Arial"/>
        <family val="2"/>
      </rPr>
      <t>A diciembre 31 de 2014 la planta de cargos de la Aerocivil era de 3.091, de los cuales 2.838 corresponden a cargos de carrera y 253 a libre nombramiento. De los cargos de carrera, 1.351 están provistos en forma definitiva, lo que representa el 47% de los cargos de carrera. En relación con los cargos vacantes y planta provista bajo</t>
    </r>
  </si>
  <si>
    <r>
      <t>H3:045-15 Capacitación de personal a través del Centro Enseñanza Aeronáutica - CEA.</t>
    </r>
    <r>
      <rPr>
        <sz val="12"/>
        <rFont val="Arial"/>
        <family val="2"/>
      </rPr>
      <t>(A).Pese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</si>
  <si>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t>H4:045-15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</si>
  <si>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H4:045-15 Contenido del Plan de Mejoramiento y Consistencia de la Información (A y RAS)</t>
    </r>
    <r>
      <rPr>
        <sz val="12"/>
        <rFont val="Arial"/>
        <family val="2"/>
      </rPr>
      <t>. 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t>
    </r>
  </si>
  <si>
    <r>
      <t>H4:045-14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</si>
  <si>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 xml:space="preserve">H7:045-15 Recaudo Impuesto de Timbre Salida al Exterior. (A). </t>
    </r>
    <r>
      <rPr>
        <sz val="12"/>
        <rFont val="Arial"/>
        <family val="2"/>
      </rPr>
      <t>Mediante Resolución 01545 del 2/07/2015, expedida por la Aerocivil, por la cual se fijan los procedimientos de recaudo del Impuesto deTimbre Nacional, se resuelve: "ARTÍCULO PRIMERO: IMPUESTO DE TIMBRE NACIONAL POR SALIDA DEL PAÍS: Es el valor en pesos colombianos, que deben pagar los colombianos y extranjeros residentes en</t>
    </r>
  </si>
  <si>
    <r>
      <t>H8:045-15</t>
    </r>
    <r>
      <rPr>
        <sz val="12"/>
        <rFont val="Arial"/>
        <family val="2"/>
      </rPr>
      <t xml:space="preserve"> </t>
    </r>
    <r>
      <rPr>
        <b/>
        <sz val="12"/>
        <rFont val="Arial"/>
        <family val="2"/>
      </rPr>
      <t>Entrega de Archivos e información de los contratos de concesión subrogados. (A y D).</t>
    </r>
    <r>
      <rPr>
        <sz val="12"/>
        <rFont val="Arial"/>
        <family val="2"/>
      </rPr>
      <t>De la revisión de la información suministrada por la ANI y la Aerocivil, se identificó que la Agencia Nacional de infraestructura, ha reiterado a la Aerocivil la necesidad de entregar la totalidad de los archivos del proceso de Subrogación conforme a la Ley 594 del 2000 y sus acuerdos reglamen</t>
    </r>
  </si>
  <si>
    <r>
      <t>H10:045-15 Utilización de la Señalización Vertical correspondiente a la Calle de Rodaje ECO y de las obras civiles de la zona de ubicación de la Manga veleta. (A, D y F)</t>
    </r>
    <r>
      <rPr>
        <sz val="12"/>
        <rFont val="Arial"/>
        <family val="2"/>
      </rPr>
      <t xml:space="preserve"> Dentro del presupuesto del contrato (obras a ejecutar) 13000276 OK, en el capítulo 17 "Señalización Vertical", se ejecutaron los ítems de suministro e instalación de seis (6) letreros correspondientes a la señalización</t>
    </r>
  </si>
  <si>
    <r>
      <t>H20:045-15</t>
    </r>
    <r>
      <rPr>
        <sz val="12"/>
        <rFont val="Arial"/>
        <family val="2"/>
      </rPr>
      <t xml:space="preserve"> </t>
    </r>
    <r>
      <rPr>
        <b/>
        <sz val="12"/>
        <rFont val="Arial"/>
        <family val="2"/>
      </rPr>
      <t>Proceso de contratación 12001250 OR. (A).</t>
    </r>
    <r>
      <rPr>
        <sz val="12"/>
        <rFont val="Arial"/>
        <family val="2"/>
      </rPr>
      <t>En los documentos publicados en el SEOOP, del proceso de contratación 12001250 OR que dio origen al Contrato 12001028 por $47.98 millones, para la Consultoría y los estudios para evaluación y diagnóstico de la pista del aeropuerto Benito Salas de Neiva, se identificaron tas siguientes inconsistencias: • El documento Invitación Pública</t>
    </r>
  </si>
  <si>
    <r>
      <rPr>
        <b/>
        <sz val="12"/>
        <rFont val="Arial"/>
        <family val="2"/>
      </rPr>
      <t>H21:045-15 Contrato de Obra 13000272 OK. (A y D).</t>
    </r>
    <r>
      <rPr>
        <sz val="12"/>
        <rFont val="Arial"/>
        <family val="2"/>
      </rPr>
      <t xml:space="preserve"> En desarrollo del proceso precontractual y contractual del Contrato 13000272 OK, se presentaron las siguientes inconsistencias y/o situaciones: Estructuración proceso precontractual 13000067 OL que dio origen al Contrato 13000272 OK: La estructuración del proyecto y el proceso precontractual, que dio origen al Contrato 13000272 OK,</t>
    </r>
  </si>
  <si>
    <r>
      <rPr>
        <b/>
        <sz val="12"/>
        <rFont val="Arial"/>
        <family val="2"/>
      </rPr>
      <t xml:space="preserve">H22:045-15 Rehabilitación y ajustes de los sistemas de iluminación de los bordes de las cabeceras de la pista del aeropuerto Benito Salas de Neiva. (A) </t>
    </r>
    <r>
      <rPr>
        <sz val="12"/>
        <rFont val="Arial"/>
        <family val="2"/>
      </rPr>
      <t>En la visita técnica de inspección a las obras de rehabilitación y mantenimiento de la pista, calles de rodaje y plataforma del aeropuerto Benito Salas de Neiva, se observó que en las cabeceras norte y sur. no se realizaron las obras</t>
    </r>
  </si>
  <si>
    <r>
      <rPr>
        <b/>
        <sz val="12"/>
        <rFont val="Arial"/>
        <family val="2"/>
      </rPr>
      <t>H23:045-15 Libro de Obra (Bitácora), Diseños de Mezclas Asfálticas y Pruebas y Ensayos de Laboratorio, elaborados en desarrollo del Contrato 13000272 OK. (A).</t>
    </r>
    <r>
      <rPr>
        <sz val="12"/>
        <rFont val="Arial"/>
        <family val="2"/>
      </rPr>
      <t xml:space="preserve"> El libro de obra compendiado durante el desarrollo del Contrato 13000272 OK, se empezó a llevar a partir del 22 de abril de 2014, fecha en que se levantó la suspensión 1, a pesar de que el contrato se inició el 7/01/2014,</t>
    </r>
  </si>
  <si>
    <r>
      <rPr>
        <b/>
        <sz val="12"/>
        <rFont val="Arial"/>
        <family val="2"/>
      </rPr>
      <t xml:space="preserve">H24:045-15 Recibos parciales y definitivos de obra del Contrato 13000272 OK. (A, D y F) </t>
    </r>
    <r>
      <rPr>
        <sz val="12"/>
        <rFont val="Arial"/>
        <family val="2"/>
      </rPr>
      <t>El Contrato 13000272 OK por $14.156 millones, para el mantenimiento de la pista, plataforma, calles de rodaje y ampliación de la pista y plataforma del aeropuerto Benito Salas de la ciudad de Neiva, presenta las siguientes situaciones irregulares en cuanto al recibo y pago de algunas de las obras</t>
    </r>
  </si>
  <si>
    <r>
      <rPr>
        <b/>
        <sz val="12"/>
        <rFont val="Arial"/>
        <family val="2"/>
      </rPr>
      <t xml:space="preserve">H26:045-15 Ejecución de los diseños de la estructura del pavimento para la rehabilitación de la plataforma del aeropuerto Benito Salas de Neiva. (A) </t>
    </r>
    <r>
      <rPr>
        <sz val="12"/>
        <rFont val="Arial"/>
        <family val="2"/>
      </rPr>
      <t xml:space="preserve">Como consecuencia de no haber contratado los estudios y diseños de la rehabilitación de la Plataforma para el aeropuerto Benito Salas de Neiva, antes de proceder a licitar el mantenimiento de la pista, calles de rodaje y plataforma de  </t>
    </r>
  </si>
  <si>
    <r>
      <rPr>
        <b/>
        <sz val="12"/>
        <rFont val="Arial"/>
        <family val="2"/>
      </rPr>
      <t>H27:045-15</t>
    </r>
    <r>
      <rPr>
        <sz val="12"/>
        <rFont val="Arial"/>
        <family val="2"/>
      </rPr>
      <t xml:space="preserve"> </t>
    </r>
    <r>
      <rPr>
        <b/>
        <sz val="12"/>
        <rFont val="Arial"/>
        <family val="2"/>
      </rPr>
      <t xml:space="preserve">Operativídad y funcionalidad de la Pista en el aeropuerto Benito Salas de Neiva. (A) </t>
    </r>
    <r>
      <rPr>
        <sz val="12"/>
        <rFont val="Arial"/>
        <family val="2"/>
      </rPr>
      <t>Las condiciones técnico - operativas de la pista del aeropuerto Benito Salas de Neiva, si bien se mejoraron por el mantenimiento y rehabilitación ejecutada mediante el Contrato 13000272 OK, en cuanto a las condiciones físicas existentes de la infraestructura aeroportuaria, en razón a que se</t>
    </r>
  </si>
  <si>
    <r>
      <rPr>
        <b/>
        <sz val="12"/>
        <rFont val="Arial"/>
        <family val="2"/>
      </rPr>
      <t xml:space="preserve">H28:045-15 Aspectos de la Operación y Seguridad del Aeropuerto Benito Salas de Neiva. (A). </t>
    </r>
    <r>
      <rPr>
        <sz val="12"/>
        <rFont val="Arial"/>
        <family val="2"/>
      </rPr>
      <t>Con base en la visita de inspección de las obras de mantenimiento de la pista, calles de rodaje y plataforma del aeropuerto de Neiva, ejecutada entre el 21 y el 24 de abril de 2014, se pudo evidenciar algunos aspectos relacionados con la operatividad, funcionalidad y seguridad del aeropuerto que</t>
    </r>
  </si>
  <si>
    <r>
      <rPr>
        <b/>
        <sz val="12"/>
        <rFont val="Arial"/>
        <family val="2"/>
      </rPr>
      <t>H29:045-15</t>
    </r>
    <r>
      <rPr>
        <sz val="12"/>
        <rFont val="Arial"/>
        <family val="2"/>
      </rPr>
      <t xml:space="preserve"> </t>
    </r>
    <r>
      <rPr>
        <b/>
        <sz val="12"/>
        <rFont val="Arial"/>
        <family val="2"/>
      </rPr>
      <t>Proceso de contratación 14001232 OR y Contrato 14000998 00 para contratar las obras de mantenimiento y adecuaciones locativas del cuartel de bomberos del aeropuerto Benito Salas de Neiva. (A).</t>
    </r>
    <r>
      <rPr>
        <sz val="12"/>
        <rFont val="Arial"/>
        <family val="2"/>
      </rPr>
      <t xml:space="preserve"> Con base en los documentos suscritos en la fase precontractual y contractual del desarrollo del contrato y en la visita técnica de inspección a las obras de mantenimiento y adecuacione</t>
    </r>
  </si>
  <si>
    <r>
      <rPr>
        <b/>
        <sz val="12"/>
        <rFont val="Arial"/>
        <family val="2"/>
      </rPr>
      <t>H30:045-15 Estructura de arena-cemento en franjas laterales de la pista, Contrato 13000113-OK. (A, D y F)</t>
    </r>
    <r>
      <rPr>
        <sz val="12"/>
        <rFont val="Arial"/>
        <family val="2"/>
      </rPr>
      <t>En desarrollo del Contrato 13000113 OK43, suscrito inicialmente por $3.594.7 millones el cual fue adicionado para un total de $4.719.3 millones, cuyo objeto es el "mantenimiento de la pista y mantenimiento de las losas de la plataforma del aeropuerto de Leticia", se contempló, entre</t>
    </r>
  </si>
  <si>
    <r>
      <rPr>
        <b/>
        <sz val="12"/>
        <rFont val="Arial"/>
        <family val="2"/>
      </rPr>
      <t>H32:045-15</t>
    </r>
    <r>
      <rPr>
        <sz val="12"/>
        <rFont val="Arial"/>
        <family val="2"/>
      </rPr>
      <t xml:space="preserve"> </t>
    </r>
    <r>
      <rPr>
        <b/>
        <sz val="12"/>
        <rFont val="Arial"/>
        <family val="2"/>
      </rPr>
      <t>Estudios previos, supervisión y seguimiento del Contrato 13000113 OK. (AyD)</t>
    </r>
    <r>
      <rPr>
        <sz val="12"/>
        <rFont val="Arial"/>
        <family val="2"/>
      </rPr>
      <t>En desarrollo del citado contrato, suscribieron modificaciones, suspensiones y una adición en valor y plazo, en los siguientes términos; El contrato de obra se suscribió el 28 de junio de 2013, Sin embargo, el 12 de agosto del mismo año, de suscribió el Modificatorio 01, a través del cual se disminuyó</t>
    </r>
  </si>
  <si>
    <r>
      <rPr>
        <b/>
        <sz val="12"/>
        <rFont val="Arial"/>
        <family val="2"/>
      </rPr>
      <t xml:space="preserve">H33:045-15 Consistencia y oportunidad de la Información en Acta de Liquidación, Contrato 13000113 OK. (A) </t>
    </r>
    <r>
      <rPr>
        <sz val="12"/>
        <rFont val="Arial"/>
        <family val="2"/>
      </rPr>
      <t>Durante la revisión y análisis de la información del Contrato 13000113-OK-2013 se identificó diferencias en las cantidades de obras ejecutadas, entre lo que registra en Acta de Recibo Final y el Acta de Liquidación, relacionados con algunos ítems de Mantenimiento de franjas lateral</t>
    </r>
  </si>
  <si>
    <r>
      <rPr>
        <b/>
        <sz val="12"/>
        <rFont val="Arial"/>
        <family val="2"/>
      </rPr>
      <t>H36:045-15</t>
    </r>
    <r>
      <rPr>
        <sz val="12"/>
        <rFont val="Arial"/>
        <family val="2"/>
      </rPr>
      <t xml:space="preserve"> </t>
    </r>
    <r>
      <rPr>
        <b/>
        <sz val="12"/>
        <rFont val="Arial"/>
        <family val="2"/>
      </rPr>
      <t>Acta de Modificación de Cantidades de Obra con aumento de valor y Acta de Recibo Parcial 1, Contrato 14000096 OJ. (A y D)</t>
    </r>
    <r>
      <rPr>
        <sz val="12"/>
        <rFont val="Arial"/>
        <family val="2"/>
      </rPr>
      <t xml:space="preserve"> De acuerdo con el Anexo 1 "Estudios Previos definitivos", y el presupuesto oficial para el proyecto, el alcance del contrato era realizar párcheos en las zonas más afectadas de la pista (1.700 M2) y efectuar una sobrecarpeta ai área total de la pista,</t>
    </r>
  </si>
  <si>
    <r>
      <rPr>
        <b/>
        <sz val="12"/>
        <rFont val="Arial"/>
        <family val="2"/>
      </rPr>
      <t>H47:045-15</t>
    </r>
    <r>
      <rPr>
        <sz val="12"/>
        <rFont val="Arial"/>
        <family val="2"/>
      </rPr>
      <t xml:space="preserve"> </t>
    </r>
    <r>
      <rPr>
        <b/>
        <sz val="12"/>
        <rFont val="Arial"/>
        <family val="2"/>
      </rPr>
      <t>(A,DyF) Vehículo para el transporte de las torres móviles, contrato 11000349 OK de 2011.</t>
    </r>
    <r>
      <rPr>
        <sz val="12"/>
        <rFont val="Arial"/>
        <family val="2"/>
      </rPr>
      <t xml:space="preserve"> Dentro de la propuesta presentada por el contratista al cual se le adjudicó el contrato 11000349 OK, incluyó el suministro de un vehículo tipo tracto camión para el transporte de la torres móviles. Analizada la información aportada por la Entidad, </t>
    </r>
  </si>
  <si>
    <r>
      <rPr>
        <b/>
        <sz val="12"/>
        <rFont val="Arial"/>
        <family val="2"/>
      </rPr>
      <t>H49:045-15 (AyD)Estudios previos Contrato 13000207 OJ.</t>
    </r>
    <r>
      <rPr>
        <sz val="12"/>
        <rFont val="Arial"/>
        <family val="2"/>
      </rPr>
      <t>En la prorroga de la etapa de ejecución del Contrato 13000207 OJ, suscrito el 01/10/2013, por $2.761.9 millones, y un término de 90 días calendarios, para ejecutar las obras de mantenimiento del terminal de pasajeros, torre de control, centro de aeronavegación del caribe y cerramiento del aeropuerto Ernesto Cortissoz de Barranquilla</t>
    </r>
  </si>
  <si>
    <r>
      <rPr>
        <b/>
        <sz val="12"/>
        <rFont val="Arial"/>
        <family val="2"/>
      </rPr>
      <t>H52:045-15</t>
    </r>
    <r>
      <rPr>
        <sz val="12"/>
        <rFont val="Arial"/>
        <family val="2"/>
      </rPr>
      <t xml:space="preserve"> </t>
    </r>
    <r>
      <rPr>
        <b/>
        <sz val="12"/>
        <rFont val="Arial"/>
        <family val="2"/>
      </rPr>
      <t>(AyD) Principio de Planeación. Contrato 130000200 - OK.</t>
    </r>
    <r>
      <rPr>
        <sz val="12"/>
        <rFont val="Arial"/>
        <family val="2"/>
      </rPr>
      <t xml:space="preserve"> Mediante Acta 1 de modificación de cantidades de obra del 06 de diciembre de 2013 suscrita por el contratista, la interventoría, el Director de Desarrollo Aeroportuario, el supervisor del Contrato y el Secretario de Sistemas Operacionales de la UAEAC, en desarrollo del contrato 13000200 - OK del 30/09/2013</t>
    </r>
  </si>
  <si>
    <r>
      <rPr>
        <b/>
        <sz val="12"/>
        <rFont val="Arial"/>
        <family val="2"/>
      </rPr>
      <t xml:space="preserve">H53:045-15 (A,DyF)Eficacia Contrato de Consultoría 13000156-OH-2013. </t>
    </r>
    <r>
      <rPr>
        <sz val="12"/>
        <rFont val="Arial"/>
        <family val="2"/>
      </rPr>
      <t>La Unidad Administrativa Especial de Aeronáutica Civil inicio el Proceso Licitatorio 13000068-OL de 2013, con el fin de contratar las obras para el mejoramiento de las zonas de seguridad y pista de la cabecera 17 y su conexión mediante la prolongación de la calle de rodaje Charlie del aeropuerto Palonegro de la ciudad</t>
    </r>
  </si>
  <si>
    <r>
      <rPr>
        <b/>
        <sz val="12"/>
        <rFont val="Arial"/>
        <family val="2"/>
      </rPr>
      <t xml:space="preserve">H55:045-15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</si>
  <si>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r>
      <t>H56:045-15</t>
    </r>
    <r>
      <rPr>
        <sz val="12"/>
        <rFont val="Arial"/>
        <family val="2"/>
      </rPr>
      <t xml:space="preserve"> </t>
    </r>
    <r>
      <rPr>
        <b/>
        <sz val="12"/>
        <rFont val="Arial"/>
        <family val="2"/>
      </rPr>
      <t xml:space="preserve">(AyD) Sistema Electrónico de Contratación Pública -SECOP. (AyD). </t>
    </r>
    <r>
      <rPr>
        <sz val="12"/>
        <rFont val="Arial"/>
        <family val="2"/>
      </rPr>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t>
    </r>
  </si>
  <si>
    <r>
      <t>H57:045-15</t>
    </r>
    <r>
      <rPr>
        <sz val="12"/>
        <rFont val="Arial"/>
        <family val="2"/>
      </rPr>
      <t xml:space="preserve"> </t>
    </r>
    <r>
      <rPr>
        <b/>
        <sz val="12"/>
        <rFont val="Arial"/>
        <family val="2"/>
      </rPr>
      <t>Archivo Contratos. (A y D).</t>
    </r>
    <r>
      <rPr>
        <sz val="12"/>
        <rFont val="Arial"/>
        <family val="2"/>
      </rPr>
      <t xml:space="preserve"> Se presentó dificultad en cuanto a la revisión y análisis de la información debido a que los documentos están archivados, sin guardar un orden cronológico, faltan documentos, no están debidamente foliados, las carpetas de los contratos no son actualizadas oportunamente, archivan documentos en las carpetas en cantidad superior a la permitida, </t>
    </r>
  </si>
  <si>
    <r>
      <t>H58:045-15</t>
    </r>
    <r>
      <rPr>
        <sz val="12"/>
        <rFont val="Arial"/>
        <family val="2"/>
      </rPr>
      <t xml:space="preserve"> </t>
    </r>
    <r>
      <rPr>
        <b/>
        <sz val="12"/>
        <rFont val="Arial"/>
        <family val="2"/>
      </rPr>
      <t>Pago de Laudo cumplimiento de requisitos. (A, D, F,P)</t>
    </r>
    <r>
      <rPr>
        <sz val="12"/>
        <rFont val="Arial"/>
        <family val="2"/>
      </rPr>
      <t xml:space="preserve"> Acatando el Laudo Arbitral proferido el 19/03/2010, para dirimir la controversia entre la Aerocivil y el concesionario con el cual se suscribió el Contrato de Concesión 058-CON 2000 del 1/06/2000 para la administración, operación y explotación económica del aeropuerto Alfonso Bonilla Aragón de la ciudad de Palmira, </t>
    </r>
  </si>
  <si>
    <r>
      <t>H61:045-15</t>
    </r>
    <r>
      <rPr>
        <sz val="12"/>
        <rFont val="Arial"/>
        <family val="2"/>
      </rPr>
      <t xml:space="preserve"> </t>
    </r>
    <r>
      <rPr>
        <b/>
        <sz val="12"/>
        <rFont val="Arial"/>
        <family val="2"/>
      </rPr>
      <t xml:space="preserve">Pago de intereses moratorios en sentencias. (A, D y F). </t>
    </r>
    <r>
      <rPr>
        <sz val="12"/>
        <rFont val="Arial"/>
        <family val="2"/>
      </rPr>
      <t xml:space="preserve">En la vigencia 2014 la Aerocivil pagó interés moratoria en la siguiente sentencia condenatoria, así:  Sentencia de segunda instancia Consejo de Estado 12 de mayo de 2014, ordena el reintegro en el cargo en la Aerocivil el cual había sido destituido el 26/01/1999 y el pago de salarios y prestaciones dejadas de percibir.  </t>
    </r>
  </si>
  <si>
    <r>
      <rPr>
        <b/>
        <sz val="12"/>
        <rFont val="Arial"/>
        <family val="2"/>
      </rPr>
      <t>H64:045-15 Cuenta Bienes de Uso Público en Construcción. (A)</t>
    </r>
    <r>
      <rPr>
        <sz val="12"/>
        <rFont val="Arial"/>
        <family val="2"/>
      </rPr>
      <t xml:space="preserve"> El saldo de la cuenta 170605- Bienes de Uso Público en Construcción-Concesiones por $1.800.853 millones en los Estados Contables con corte a 31 de diciembre de 2014 continua incierto por cuanto su registro se efectuó con base en los informes de fiducia esentados por los concesionarios desconociéndose el valor de las obras ter</t>
    </r>
  </si>
  <si>
    <r>
      <rPr>
        <b/>
        <sz val="12"/>
        <rFont val="Arial"/>
        <family val="2"/>
      </rPr>
      <t>H65:045-15</t>
    </r>
    <r>
      <rPr>
        <sz val="12"/>
        <rFont val="Arial"/>
        <family val="2"/>
      </rPr>
      <t xml:space="preserve"> </t>
    </r>
    <r>
      <rPr>
        <b/>
        <sz val="12"/>
        <rFont val="Arial"/>
        <family val="2"/>
      </rPr>
      <t xml:space="preserve">Registro en Bienes Concesionados. (A) </t>
    </r>
    <r>
      <rPr>
        <sz val="12"/>
        <rFont val="Arial"/>
        <family val="2"/>
      </rPr>
      <t xml:space="preserve">La Aerocivil mantiene registrado en la cuenta Bienes de Uso Público en Construcciones-Concesiones por $1.800.853 millones y la Agencia Nacional de Infraestructura-ANl, activó durante el año 2014 el valor correspondientes a obras efectuadas por las concesiones recibidas de la Aerocivil; lo que evidencia que se presentan saldos divididos </t>
    </r>
  </si>
  <si>
    <r>
      <t>H66:045-15</t>
    </r>
    <r>
      <rPr>
        <sz val="12"/>
        <rFont val="Arial"/>
        <family val="2"/>
      </rPr>
      <t xml:space="preserve"> </t>
    </r>
    <r>
      <rPr>
        <b/>
        <sz val="12"/>
        <rFont val="Arial"/>
        <family val="2"/>
      </rPr>
      <t>Información Contable de Bienes Concesionados entregados a la ANI. (A)</t>
    </r>
    <r>
      <rPr>
        <sz val="12"/>
        <rFont val="Arial"/>
        <family val="2"/>
      </rPr>
      <t xml:space="preserve"> El valor registrado en contabilidad de bienes entregados a la ANI de la cuenta 1720-BBUP Entregados en Concesión fue de $2.331.810 millones y de la cuenta 1920-Bienes Entregados a Terceros $54.907 millones, que ascienden a un valor total de $2.386.718 millones, que difiere en mayor valor de $193.410 millon</t>
    </r>
  </si>
  <si>
    <r>
      <t>H72:045-15</t>
    </r>
    <r>
      <rPr>
        <sz val="12"/>
        <rFont val="Arial"/>
        <family val="2"/>
      </rPr>
      <t xml:space="preserve"> </t>
    </r>
    <r>
      <rPr>
        <b/>
        <sz val="12"/>
        <rFont val="Arial"/>
        <family val="2"/>
      </rPr>
      <t xml:space="preserve">Control interno Contable. (Ay D) </t>
    </r>
    <r>
      <rPr>
        <sz val="12"/>
        <rFont val="Arial"/>
        <family val="2"/>
      </rPr>
      <t xml:space="preserve">H:Matriz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</si>
  <si>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r>
      <t>H73:045-15</t>
    </r>
    <r>
      <rPr>
        <sz val="12"/>
        <rFont val="Arial"/>
        <family val="2"/>
      </rPr>
      <t xml:space="preserve"> </t>
    </r>
    <r>
      <rPr>
        <b/>
        <sz val="12"/>
        <rFont val="Arial"/>
        <family val="2"/>
      </rPr>
      <t xml:space="preserve">Cuentas por pagar constitución y pago. Contrato 14000008-0k. {A y D) </t>
    </r>
    <r>
      <rPr>
        <sz val="12"/>
        <rFont val="Arial"/>
        <family val="2"/>
      </rPr>
      <t>Se identificó una diferencia de $910.7 millones entre el valor constituido en cuentas por pagar a 31/12/2014, correspondiente al Contrato 14000008-0k de 12/03/2014 por $1.970.8 millones, respecto al monto que se debió constituir por $1.060.1 millones. La diferencia corresponde al anticipo efectuado sobre el</t>
    </r>
  </si>
  <si>
    <r>
      <t>H74:045-15</t>
    </r>
    <r>
      <rPr>
        <sz val="12"/>
        <rFont val="Arial"/>
        <family val="2"/>
      </rPr>
      <t xml:space="preserve"> </t>
    </r>
    <r>
      <rPr>
        <b/>
        <sz val="12"/>
        <rFont val="Arial"/>
        <family val="2"/>
      </rPr>
      <t xml:space="preserve">Cuentas por Pagar Contrato 6000169-0k. (A y D) </t>
    </r>
    <r>
      <rPr>
        <sz val="12"/>
        <rFont val="Arial"/>
        <family val="2"/>
      </rPr>
      <t>Para el Contrato 6000169-0kde 2006, la AEROCIVIL constituyó a 31/12/2014 una Cuenta por Pagar por $5.713.6 millones sin haberse recibido el bien o el servicio bajo las condiciones contractualmente pactadas, ya que en el contrató quedó establecido que el pago procede una vez se haya cumplido con el porcentaje mínimo del 80% estab</t>
    </r>
  </si>
  <si>
    <r>
      <t>H75:045-15</t>
    </r>
    <r>
      <rPr>
        <sz val="12"/>
        <rFont val="Arial"/>
        <family val="2"/>
      </rPr>
      <t xml:space="preserve"> </t>
    </r>
    <r>
      <rPr>
        <b/>
        <sz val="12"/>
        <rFont val="Arial"/>
        <family val="2"/>
      </rPr>
      <t xml:space="preserve">Utilización Vigencias Futuras. (A) </t>
    </r>
    <r>
      <rPr>
        <sz val="12"/>
        <rFont val="Arial"/>
        <family val="2"/>
      </rPr>
      <t>De las Vigencias Futuras aprobadas en 2013, para ser ejecutadas en las siguientes vigencias, se identificó que de lo aprobado para ser ejecutado en la vigencia de 2014 por un total de $322.380.2 millones, no fueron utilizados $80.470.3 millones, como se describe en el siguiente cuadro:</t>
    </r>
  </si>
  <si>
    <r>
      <t>H1:013-16 Proyectos de inversión. Administrativo con presunta incidencia disciplinaria.</t>
    </r>
    <r>
      <rPr>
        <sz val="12"/>
        <rFont val="Arial"/>
        <family val="2"/>
      </rPr>
      <t>La gestión de la Aerocivil en la ejecución de los recursos de los treinta y cinco (35) proyectos de inversión que se encontraban en ejecución a 31/12/2015, presentó un nivel de eficacia del 65.3% producto de la gestión de los proyectos, lo que afectó el cumplimiento oportuno de los objetivos</t>
    </r>
  </si>
  <si>
    <r>
      <t>H4:013-16 “Mejoramiento y recuperación estaciones de radioayudas a nivel nacional” Administrativo.</t>
    </r>
    <r>
      <rPr>
        <sz val="12"/>
        <rFont val="Arial"/>
        <family val="2"/>
      </rPr>
      <t>El proyecto “Proyecto Mejoramiento y recuperación estaciones de radioayudas a nivel nacional”.  El objetivo del proyecto que apunta a “Mantener en condiciones de operatividad la infraestructura de las estaciones de radioayudas, casas de plantas y equipos, vías de acceso a las estaciones aer</t>
    </r>
  </si>
  <si>
    <r>
      <t>H5:013-16 Proyecto 4: “Mantenimiento y conservación de infraestructura aeroportuaria”. Administrativo.</t>
    </r>
    <r>
      <rPr>
        <sz val="12"/>
        <rFont val="Arial"/>
        <family val="2"/>
      </rPr>
      <t>El proyecto de inversión “Mantenimiento y Conservación de la Infraestructura Aeroportuaria”, tiene como objetivo general el de “Mejorar y mantener la infraestructura aeroportuaria en el ámbito nacional, con el fin de permitir una eficiente operación aeronáutica y aeroportuaria”, con un</t>
    </r>
  </si>
  <si>
    <r>
      <t>H6:013-16 Proyecto 6 “Mantenimiento y conservación de equipos de seguridad aeroportuaria”. Administrativo.</t>
    </r>
    <r>
      <rPr>
        <sz val="12"/>
        <rFont val="Arial"/>
        <family val="2"/>
      </rPr>
      <t>El presupuesto apropiado para la vigencia 2015 fue por $2.447 millones, de los cuales fueron comprometidos $2.040.0 millones, obligados por $1.549 millones y pagados $1.081.0 millones; recursos que fueron regionalizados, en ocho (8) departamentos, como se describe en la tabla 10.</t>
    </r>
  </si>
  <si>
    <r>
      <t xml:space="preserve">H7:013-16 Proyecto 8: “Adquisición de terrenos para construcción y ampliación de aeropuertos”. Administrativo. </t>
    </r>
    <r>
      <rPr>
        <sz val="12"/>
        <rFont val="Arial"/>
        <family val="2"/>
      </rPr>
      <t>El proyecto “Adquisición de Terrenos para Construcción y Ampliación de Aeropuertos”, tiene como objetivo general, “Adquirir los terrenos (con sus mejoras) para construcción y/o ampliación de aeropuertos, para la instalación de radioayudas a la navegación aérea en el territorio</t>
    </r>
  </si>
  <si>
    <r>
      <t xml:space="preserve">H9:013-16 Proyecto 15: “Mejoramiento y mantenimiento de la infraestructura administrativa a nivel nacional”. Administrativo. </t>
    </r>
    <r>
      <rPr>
        <sz val="12"/>
        <rFont val="Arial"/>
        <family val="2"/>
      </rPr>
      <t>El nivel de eficacia en el cumplimiento de sus metas fue del 44% producto de una baja calificación en el capítulo de gestión de los productos del proyecto. De un presupuesto por $5.238 millones, comprometió $4.871 millones y se pagó $2.147 millones, para suscribir</t>
    </r>
  </si>
  <si>
    <r>
      <t xml:space="preserve">H10:013-16 Proyecto 16: “Construcción de infraestructura aeroportuaria a nivel nacional”. Administrativo. </t>
    </r>
    <r>
      <rPr>
        <sz val="12"/>
        <rFont val="Arial"/>
        <family val="2"/>
      </rPr>
      <t>El proyecto “Construcción de Infraestructura Aeroportuaria a Nivel Nacional”, tiene como objetivo general “Mantener la modernización y optimización de la infraestructura aeroportuaria a nivel nacional, con el fin de permitir la eficiente operación aérea a nivel nacional e internacio</t>
    </r>
  </si>
  <si>
    <r>
      <t xml:space="preserve">H12:013-16 Proyecto 19: “Adquisición de equipos de protección y extinción de incendios búsqueda y rescate”. Administrativo. </t>
    </r>
    <r>
      <rPr>
        <sz val="12"/>
        <rFont val="Arial"/>
        <family val="2"/>
      </rPr>
      <t>Con nivel de eficacia en el cumplimiento de sus metas del 65% producto de una baja calificación en el capítulo de gestión de los productos del proyecto. De un presupuesto por $7.180 millones, comprometió $7.106 millones y pagó el 30% de lo presupuestado, es decir</t>
    </r>
  </si>
  <si>
    <r>
      <t xml:space="preserve">H13:013-16 Proyecto 24: “Levantamiento de información para estudios planes y programas ambientales”. Administrativo. </t>
    </r>
    <r>
      <rPr>
        <sz val="12"/>
        <rFont val="Arial"/>
        <family val="2"/>
      </rPr>
      <t>El objetivo del proyecto apunta a “Prevenir y restaurar el deterioro ambiental y el funcionamiento eficiente de los aeropuertos en lo relacionado con los temas ambientales y sanitarios…”  y en el marco de la problemática identificada de la existencia de que</t>
    </r>
  </si>
  <si>
    <r>
      <t xml:space="preserve">H14:013-16 Proyecto 26: “Adecuación Mantenimiento y Mejoramiento de la Infraestructura Ambiental Aeroportuaria”. Administrativo. </t>
    </r>
    <r>
      <rPr>
        <sz val="12"/>
        <rFont val="Arial"/>
        <family val="2"/>
      </rPr>
      <t>El objetivo del proyecto consiste en “Ejecutar obras de adecuación, mantenimiento y mejoramiento necesarias para la prevención, mitigación, corrección, compensación y manejo de los efectos ambientales producidos por las actividades inherentes  a la operación</t>
    </r>
  </si>
  <si>
    <r>
      <t xml:space="preserve">H15:013-16 Proyecto 31 “Ampliación Mantenimiento y Mejoramiento de la Infraestructura Aeroportuaria Aeropuertos Comunitarios” - Registro Aeropuerto de Sogamoso en el Banco Nacional de Programas y Proyectos.  Administrativo y con presunta incidencia disciplinaria. </t>
    </r>
    <r>
      <rPr>
        <sz val="12"/>
        <rFont val="Arial"/>
        <family val="2"/>
      </rPr>
      <t>En la selección, asignación y ejecución de recursos por $2.860 millones en 2015 para el aeropuerto de Sogamoso, con cargo al</t>
    </r>
  </si>
  <si>
    <r>
      <t xml:space="preserve">H16:013-16 Proyecto 31 “Ampliación Mantenimiento y Mejoramiento de la Infraestructura Aeroportuaria Aeropuertos Comunitarios” - Registro Aeropuerto de La Primavera en Vichada en el Banco Nacional de Programas y Proyectos. Administrativo y con presunta incidencia disciplinaria. </t>
    </r>
    <r>
      <rPr>
        <sz val="12"/>
        <rFont val="Arial"/>
        <family val="2"/>
      </rPr>
      <t>El aeropuerto de La Primavera en Vichada no se registró en el Banco Nacional de Programas y Proyectos - BPIN</t>
    </r>
  </si>
  <si>
    <r>
      <t xml:space="preserve">H17:013-16 Proyecto 31 “Ampliación mantenimiento y mejoramiento de la infraestructura aeroportuaria -aeropuertos comunitarios”. Administrativo. </t>
    </r>
    <r>
      <rPr>
        <sz val="12"/>
        <rFont val="Arial"/>
        <family val="2"/>
      </rPr>
      <t>El proyecto “Ampliación mantenimiento y mejoramiento de la infraestructura aeroportuaria aeropuertos comunitarios”, tiene como objetivo “Garantizar el servicio de transporte aéreo de carga y pasajeros mediante la ejecución de de actividades</t>
    </r>
  </si>
  <si>
    <r>
      <t xml:space="preserve">H18:013-16 Proyecto 35: “Mejoramiento, mantenimiento, adecuación, remodelación, ampliación en el marco de contrato plan y acuerdos de desarrollo nacional”. Administrativo. </t>
    </r>
    <r>
      <rPr>
        <sz val="12"/>
        <rFont val="Arial"/>
        <family val="2"/>
      </rPr>
      <t>Este proyecto tiene como objetivo: “Incrementar la conectividad del transporte aéreo en regiones apartadas del territorio nacional”.En el Decreto 2710 de 2014 no se fijó presupuesto para este proyecto, sin embargo</t>
    </r>
  </si>
  <si>
    <r>
      <t xml:space="preserve">H19:013-16 Procedimientos reversión y restitución de bienes - Contratos de concesión. Administrativo. </t>
    </r>
    <r>
      <rPr>
        <sz val="12"/>
        <rFont val="Arial"/>
        <family val="2"/>
      </rPr>
      <t xml:space="preserve">Entre las Políticas Instituciones de la Aerocivil se menciona la “Eficiencia Administrativa, orientada a identificar, racionalizar, simplificar y automatizar trámites, procesos, procedimientos y servicios…”. </t>
    </r>
  </si>
  <si>
    <r>
      <t xml:space="preserve">H20:013-16 Permisos de Operación Aeropuertos. Administrativo con presunta incidencia disciplinaria. </t>
    </r>
    <r>
      <rPr>
        <sz val="12"/>
        <rFont val="Arial"/>
        <family val="2"/>
      </rPr>
      <t>La Aerocivil como autoridad aeronáutica de Colombia, no tiene control efectivo sobre algunos de los permisos de operación de los diferentes aeropuertos del país de que trata el numeral 14.2.3 de los Reglamentos Aeronáuticos de Colombia – RAC, ni efectuó a cabalidad las inspecciones establ</t>
    </r>
  </si>
  <si>
    <r>
      <t xml:space="preserve">H21:013-16 Retiro de Aeronaves Inutilizadas. Administrativo con presunta incidencia disciplinaria. </t>
    </r>
    <r>
      <rPr>
        <sz val="12"/>
        <rFont val="Arial"/>
        <family val="2"/>
      </rPr>
      <t>En diferentes aeropuertos del país a los cuales se le realizó visita de inspección visual, no se cumplía con lo establecido en el Reglamento Aeronáutico Colombiano – RAC, que establece en su numeral 14.3.2.10 que “…El explotador del aeropuerto abierto a la operación pública debe poner a</t>
    </r>
  </si>
  <si>
    <r>
      <t xml:space="preserve">H22:013-16 Servicio de Salvamento y Extinción de Incendios “SEI” Administrativo con presunta incidencia disciplinaria </t>
    </r>
    <r>
      <rPr>
        <sz val="12"/>
        <rFont val="Arial"/>
        <family val="2"/>
      </rPr>
      <t>El RAC en el numeral 14.6.1 establece que en aeropuertos con servicios ATS se debe prestar el servicio de Salvamento y Extinción de Incendios. En el marco del Plan de Navegación Aérea para Colombia, en su volumen II se realiza un estado del arte en lo que respecta al SEI</t>
    </r>
  </si>
  <si>
    <r>
      <t xml:space="preserve">H23:013-16 Horas de vuelo - comandantes. Administrativo. </t>
    </r>
    <r>
      <rPr>
        <sz val="12"/>
        <rFont val="Arial"/>
        <family val="2"/>
      </rPr>
      <t>En el marco de las visitas programadas por la CGR a los diferentes aeródromos en las oficinas AIS/COM/MET se revisó el aplicativo donde se verifican las condiciones de aptitud de los comandantes de aeronaves (médicos y licencias) para la autorización de sus planes de vuelo. El RAC 4.17, establece las limitaciones de tiempo para</t>
    </r>
  </si>
  <si>
    <r>
      <t xml:space="preserve">H24:013-16 Actualización Publicación de Información Aeronáutica – AIP- Aeropuerto Palonegro. Administrativo con presunta incidencia disciplinaria. </t>
    </r>
    <r>
      <rPr>
        <sz val="12"/>
        <rFont val="Arial"/>
        <family val="2"/>
      </rPr>
      <t>Algunos datos consignados en el AIP (Publicación de Información Aeronáutica), no correspondían con la realidad del aeropuerto, o no reflejan las modificaciones solicitadas por funcionarios del aeropuerto Palonegro, debido a deficiencias en la</t>
    </r>
  </si>
  <si>
    <r>
      <t xml:space="preserve">H25:013-16 Caucho en pista Aeropuerto Palonegro. Administrativo. </t>
    </r>
    <r>
      <rPr>
        <sz val="12"/>
        <rFont val="Arial"/>
        <family val="2"/>
      </rPr>
      <t>En visita efectuada a las instalaciones del aeropuerto Palonegro, se encontró que la zona de toma de contacto de la pista 35 se encuentra contaminada con caucho, y aunque en el AIP del aeropuerto se encuentra una nota de precaución por esta contaminación, no se evidencia que se hayan realizado ensayos de rozamiento de la</t>
    </r>
  </si>
  <si>
    <r>
      <t xml:space="preserve">H26:013-16 Anchura de franja de pista del Aeropuerto Palonegro. Administrativo con presunta incidencia disciplinaria. </t>
    </r>
    <r>
      <rPr>
        <sz val="12"/>
        <rFont val="Arial"/>
        <family val="2"/>
      </rPr>
      <t>El aeropuerto Palonegro opera con condiciones que no están acordes a lo ordenado en los Reglamentos Aeronáuticos de Colombia – RAC para la categoría en la que está clasificado este aeropuerto, en lo que se refiere al ancho de la franja de la pista,</t>
    </r>
  </si>
  <si>
    <r>
      <t xml:space="preserve">H27:013-16 Pavimentos Aeropuerto Palonegro. Administrativo. </t>
    </r>
    <r>
      <rPr>
        <sz val="12"/>
        <rFont val="Arial"/>
        <family val="2"/>
      </rPr>
      <t>En visita efectuada al Aeropuerto Palonegro, se encontró que presenta daños en su pavimento en dos (2) sectores, el primero (piel de cocodrilo) en el sector de la zona de toma de contacto de la pista y el segundo, (bache) en la zona de parada en el acceso de la calle de rodaje C1 a la plataforma, estos daños ponen en riesgo la</t>
    </r>
  </si>
  <si>
    <r>
      <t xml:space="preserve">H28:013-16 Planeación del Convenio 14000136 OK 2014 – Ejecución Contrato 031 2015 y 15000286 OK. Administrativo con presunta incidencia disciplinaria. </t>
    </r>
    <r>
      <rPr>
        <sz val="12"/>
        <rFont val="Arial"/>
        <family val="2"/>
      </rPr>
      <t>El Convenio Interadministrativo 14000136 OK del 2014, tenía como plazo el 31 de diciembre de 2015, no obstante fue Prórrogado  por cinco (5) meses. Situación que se generó por la deficiencia presentada en la fase de planeación al no</t>
    </r>
  </si>
  <si>
    <r>
      <t xml:space="preserve">H29:013-16 Rendimientos Financieros Contrato 14000136 OK. Administrativo con presunta incidencia fiscal y disciplinaria. </t>
    </r>
    <r>
      <rPr>
        <sz val="12"/>
        <rFont val="Arial"/>
        <family val="2"/>
      </rPr>
      <t>La Aerocivil suscribió el Contrato Interadministrativo 14000136 OK 2014, estableciendo en la cláusula Tercera Parágrafo Primero: Manejo de los Recursos, numeral 7 “Los rendimientos financieros generados por los recursos serán reintegrados a la AEROCIVIL”. Sin embargo</t>
    </r>
  </si>
  <si>
    <r>
      <t xml:space="preserve">H30:013-16 Acero estructural de estación de bomberos del Aeropuerto Palonegro. Administrativo. </t>
    </r>
    <r>
      <rPr>
        <sz val="12"/>
        <rFont val="Arial"/>
        <family val="2"/>
      </rPr>
      <t>En visita efectuada por la CGR  al aeropuerto Palonegro, específicamente a las obras objeto del Contrato 31 del 11 de marzo de 2015, suscrito por la Alcaldía de Bucaramanga, en cumplimiento del Convenio 14000136-OK-2014, se encontró que en la placa de entrepiso de la construcción de la nueva</t>
    </r>
  </si>
  <si>
    <r>
      <t xml:space="preserve">H31:013-16 Planeación del Contrato 14000147 OK. Administrativo con presunta incidencia disciplinaria. </t>
    </r>
    <r>
      <rPr>
        <sz val="12"/>
        <rFont val="Arial"/>
        <family val="2"/>
      </rPr>
      <t>El Contrato 14000147OK  con un plazo de 480 días calendario a partir de la suscripción del acta de inicio. El acta de inicio se suscribió el 24 de enero de 2015 y en ella se estipuló “Con el objeto de verificar los estudios y diseños publicado en el proceso de selección y que soportan</t>
    </r>
  </si>
  <si>
    <r>
      <t xml:space="preserve">H32:013-16 Informes de Ejecución Contrato de Obra 14000147 OK. Administrativo con presunta incidencia disciplinaria. </t>
    </r>
    <r>
      <rPr>
        <sz val="12"/>
        <rFont val="Arial"/>
        <family val="2"/>
      </rPr>
      <t>De acuerdo a la información suministrada por la Entidad, a través de las carpetas contractuales, del Contrato de Obra 14000147 OK, no se observaron los informes que debe presentar el contratista a la interventoría, “Entregar mensualmente a la interventoría del contrato</t>
    </r>
  </si>
  <si>
    <r>
      <t xml:space="preserve">H33:013-16 Adendas Contrato 14000147OK.  Administrativo con presunta incidencia disciplinaria. </t>
    </r>
    <r>
      <rPr>
        <sz val="12"/>
        <rFont val="Arial"/>
        <family val="2"/>
      </rPr>
      <t>Revisada la información que reposa en el expediente contractual y en el SECOP se observó que a este proceso de contratación se le realizaron cuatros (4) adendas y cuatro (4) modificaciones; en la Adenda 3 expedida el 6-11-14 se modificó la fecha de cierre para presentar propuesta, el plazo</t>
    </r>
  </si>
  <si>
    <r>
      <t xml:space="preserve">H34:013-16 Garantía Pago Anticipado, contratos de interventorías 14000155 OK y 14000157 -OK-. Administrativo con presunta incidencia disciplinaria y penal. </t>
    </r>
    <r>
      <rPr>
        <sz val="12"/>
        <rFont val="Arial"/>
        <family val="2"/>
      </rPr>
      <t xml:space="preserve">La Unidad Administrativa Especial de Aeronáutica Civil en la vigencia 2014, suscribió los Contratos de Interventoría 14000155 OK y 14000157 OK, estableciendo la figura del pago anticipado en los pliegos de condiciones, no obstante, </t>
    </r>
  </si>
  <si>
    <r>
      <t xml:space="preserve">H35:013-16 Pagos Contrato de Interventoría 14000155 OK. Administrativo con presunta incidencia disciplinara e Indagación Preliminar. </t>
    </r>
    <r>
      <rPr>
        <sz val="12"/>
        <rFont val="Arial"/>
        <family val="2"/>
      </rPr>
      <t>Revisado los pagos realizados por la Entidad en el Contrato 14000155 OK, se evidenció que se realizaron unos pagos al contratista, por mayor valor de lo establecido contractualmente. La anterior situación se detectó en los siguientes pagos electrónicos</t>
    </r>
  </si>
  <si>
    <r>
      <t xml:space="preserve">H36:013-16 Valor contrato de interventoría 14000155 OK –Aeropuerto de Bucaramanga. Administrativo con presunta incidencia disciplinaria e Indagación Preliminar. </t>
    </r>
    <r>
      <rPr>
        <sz val="12"/>
        <rFont val="Arial"/>
        <family val="2"/>
      </rPr>
      <t>En la información suministrada por la Entidad, se observó un presunto mayor valor de la interventoría contratada para las obras del Aeropuerto de Bucaramanga, ya que la contratación de dicha interventoría se realizó bajo el supu</t>
    </r>
  </si>
  <si>
    <r>
      <t xml:space="preserve">H37:013-16 Seguridad operacional Aeropuerto José Celestino Mutis – Bahía Solano. Administrativo con presunta incidencia disciplinaria. </t>
    </r>
    <r>
      <rPr>
        <sz val="12"/>
        <rFont val="Arial"/>
        <family val="2"/>
      </rPr>
      <t>En visita efectuada por la CGR durante los días 26 al 29 de abril de 2016, se encontró que el aeropuerto presenta problemas de seguridad operacional asociado a deficientes condiciones físicas, de dotaciones, y sobre todo de cumplimiento de los Reglamento</t>
    </r>
  </si>
  <si>
    <r>
      <t xml:space="preserve">H38:013-16 Publicación de Información Aeronáutica – AIP del Aeropuerto José Celestino Mutis – Bahía Solano. Administrativo con presunta incidencia disciplinaria. </t>
    </r>
    <r>
      <rPr>
        <sz val="12"/>
        <rFont val="Arial"/>
        <family val="2"/>
      </rPr>
      <t>La información que se plasma en el AIP del Aeropuerto de Bahía Solano no Es confiable, puesto que contiene errores que pueden ver afectada la seguridad de las aeronaves que eventualmente utilicen el aeropuerto, debido a deficie</t>
    </r>
  </si>
  <si>
    <r>
      <t xml:space="preserve">H39:013-16 Calidad de las obras Contrato 15000120-OK-2015. Administrativo. </t>
    </r>
    <r>
      <rPr>
        <sz val="12"/>
        <rFont val="Arial"/>
        <family val="2"/>
      </rPr>
      <t>En visita efectuada durante los días 26 al 29 de abril de 2016, se encontró que las obras de pavimentación de la pista presentaban defectos en su construcción que tienen como causa deficiencias en los procesos constructivos a cargo del contratista y que a la fecha no han sido subsanados por este y que tal y como</t>
    </r>
  </si>
  <si>
    <r>
      <t xml:space="preserve">H40:013-16 Planeación del alcance del Contrato de obra 15000120-OK-2015. Administrativo con presunta incidencia disciplinaria. </t>
    </r>
    <r>
      <rPr>
        <sz val="12"/>
        <rFont val="Arial"/>
        <family val="2"/>
      </rPr>
      <t>Deficiencias de planeación en la Aerocivil, sustentadas en que en las actividades a realizarse en las pavimentaciones de los aeropuertos de Bahía Solano y Capurganá, no se tuvo en cuenta que la superficie de la parte de la franja lindante con la pista, margen o</t>
    </r>
  </si>
  <si>
    <r>
      <t xml:space="preserve">H41:013-16 Franja de pista y áreas de seguridad de extremo de pista – RESA Aeropuerto SKFL. Administrativo con presunta incidencia disciplinaria. </t>
    </r>
    <r>
      <rPr>
        <sz val="12"/>
        <rFont val="Arial"/>
        <family val="2"/>
      </rPr>
      <t>En el documento 9157 la OACI la define la franja de pista como: Superficie definida que comprende la pista y la zona de parada, destinada a: a) reducir el riesgo de daños a las aeronaves que se salgan de la pista; y b) proteger a las aeronaves</t>
    </r>
  </si>
  <si>
    <r>
      <t xml:space="preserve">H42:013-16 Zona libre de obstáculos aeropuerto SKFL. Administrativo con presunta incidencia disciplinaria. </t>
    </r>
    <r>
      <rPr>
        <sz val="12"/>
        <rFont val="Arial"/>
        <family val="2"/>
      </rPr>
      <t>En visita efectuada por parte de la CGR en el mes de abril de 2016 al aeropuerto de Florencia, se evidenció que en el área de la cabecera 12 existen una serie de árboles con un follaje alto, los cuales presuntamente interfieren con las superficies limitadoras de obstáculos 14.3.4.1</t>
    </r>
  </si>
  <si>
    <r>
      <t xml:space="preserve">H44:013-16 Mantenimiento de infraestructura aeronáutica Aeropuerto SKFL. Administrativo. </t>
    </r>
    <r>
      <rPr>
        <sz val="12"/>
        <rFont val="Arial"/>
        <family val="2"/>
      </rPr>
      <t>Según el RAC 14.2.4.6, es una obligación del explotador de un aeródromo facilitar el mantenimiento de la infraestructura aeronáutica propiedad de la Aerocivil, sin embargo, en la visita adelantada a las instalaciones del aeropuerto que sirve a la ciudad de Florencia (Caquetá), se observó que algunas</t>
    </r>
  </si>
  <si>
    <r>
      <t xml:space="preserve">H45:013-16 Ascensor torre de control SKFL. Administrativo con presunta incidencia disciplinaria. </t>
    </r>
    <r>
      <rPr>
        <sz val="12"/>
        <rFont val="Arial"/>
        <family val="2"/>
      </rPr>
      <t>Es una obligación de todo servidor público vigilar y salvaguardar los bienes y valores que le han sido encomendados y cuidar que sean utilizados debida y racionalmente, de conformidad con los fines a que han sido destinados; así mismo, responder por la conservación de los útiles, equipos,</t>
    </r>
  </si>
  <si>
    <r>
      <t xml:space="preserve">H47:013-16 Servicio de Salvamento y Extinción de Incendios “SEI” SKFL.  Administrativo. </t>
    </r>
    <r>
      <rPr>
        <sz val="12"/>
        <rFont val="Arial"/>
        <family val="2"/>
      </rPr>
      <t>Claramente el numeral 14.6.1.1 del RAC establece como objetivo principal del SEI, salvar vidas en caso de accidentes o incidentes de aviación, ocurridos dentro del aeropuerto o su zona de influencia 9 kilómetros a partir del centro del aeropuerto. Sin embargo, existen hechos que se le comunicaron</t>
    </r>
  </si>
  <si>
    <r>
      <t xml:space="preserve">H48:013-16 Servicio de Salvamento y Extinción de Incendios “SEI” SKGO. Administrativo con presunta incidencia disciplinaria. </t>
    </r>
    <r>
      <rPr>
        <sz val="12"/>
        <rFont val="Arial"/>
        <family val="2"/>
      </rPr>
      <t>El RAC en el numeral 14.6.1 establece que en aeropuertos con servicios ATS se debe prestar el servicio de Salvamento y Extinción de Incendios. El aeródromo Santa Ana que es de propiedad del municipio de Cartago en el departamento del Valle del Cauca, tiene servici</t>
    </r>
  </si>
  <si>
    <r>
      <t xml:space="preserve">H49:013-16 Plan de Emergencia y COE – SKGO. Administrativo con presunta incidencia disciplinaria. </t>
    </r>
    <r>
      <rPr>
        <sz val="12"/>
        <rFont val="Arial"/>
        <family val="2"/>
      </rPr>
      <t>El documento 9137 de la OACI, claramente indica que la planificación de una emergencia en los aeropuertos es un proceso mediante el cual el aeródromo se prepara para hacer frente a una emergencia dentro del éste o en un área cercana. 
Así las cosas el objetivo central de esto es reducir a</t>
    </r>
  </si>
  <si>
    <r>
      <t xml:space="preserve">H50:013-16 Información del AIP SKGY Administrativo con presunta incidencia disciplinaria. </t>
    </r>
    <r>
      <rPr>
        <sz val="12"/>
        <rFont val="Arial"/>
        <family val="2"/>
      </rPr>
      <t>El RAC establece en el numeral 14.3.2.9.1 que el explotador del aeródromo o aeropuerto abierto a la operación pública debe asegurarse que la información sobre las condiciones operacionales del aeródromo, así como el estado del área de movimiento y el funcionamiento de las instalaciones relacionadas</t>
    </r>
  </si>
  <si>
    <r>
      <t xml:space="preserve">H51:013-16 Objetos extraños en las calles de rodaje (FOD) SKGY. Administrativo con presunta incidencia disciplinaria. </t>
    </r>
    <r>
      <rPr>
        <sz val="12"/>
        <rFont val="Arial"/>
        <family val="2"/>
      </rPr>
      <t>El RAC 14.3.10.2.1., establece que la superficie de los pavimentos (pistas, calles de rodaje, plataformas y áreas adyacentes) se mantendrá exenta de piedras sueltas y otros objetos que eventualmente puedan causar daños a la estructura o a los motores de las</t>
    </r>
  </si>
  <si>
    <r>
      <t xml:space="preserve">H52:013-16 Planes de contingencia y mantenimiento SKGY. Administrativo con presunta incidencia disciplinaria. </t>
    </r>
    <r>
      <rPr>
        <sz val="12"/>
        <rFont val="Arial"/>
        <family val="2"/>
      </rPr>
      <t>En la visita al aeropuerto de Guaymaral se evidenció que no existe un plan de mantenimiento de conformidad con lo establecido en el RAC 14.2.6.3., así las cosas no es posible establecer de manera ordenada y programada las inversiones necesarias requeridas en el área</t>
    </r>
  </si>
  <si>
    <r>
      <t xml:space="preserve">H53:013-16 Cumplimiento contrato - Aeropuertos Florencia, San Vicente del Caguán y Guaymaral. Administrativo con presunta incidencia disciplinaria. </t>
    </r>
    <r>
      <rPr>
        <sz val="12"/>
        <rFont val="Arial"/>
        <family val="2"/>
      </rPr>
      <t>El 5 de junio de 2015, la Unidad Administrativa Especial de Aeronáutica Civil – Aerocivil adjudicó el contrato de obra que tiene como objeto: “Realizar el estudio, diseño y mantenimiento de la pista, plataforma y calle de rodaje de los aerop</t>
    </r>
  </si>
  <si>
    <r>
      <t xml:space="preserve">H54:013-16 Obras contrato de Aeropuertos Florencia, San Vicente del Caguán y Guaymaral. Administrativo con presunta incidencia disciplinaria. </t>
    </r>
    <r>
      <rPr>
        <sz val="12"/>
        <rFont val="Arial"/>
        <family val="2"/>
      </rPr>
      <t>En visita realizada por parte de la CGR a las obras de los aeropuertos de Florencia y Guaymaral Contrato 15000125-OK-2015, se puede decir que no obstante haber finalizado el plazo contractual, las obras contratadas no se han terminado y las que se</t>
    </r>
  </si>
  <si>
    <r>
      <t xml:space="preserve">H55:013-16 Calidad de las obras en pista, Contrato 15000114 OK. Administrativo con presunta incidencia disciplinaria. </t>
    </r>
    <r>
      <rPr>
        <sz val="12"/>
        <rFont val="Arial"/>
        <family val="2"/>
      </rPr>
      <t>En visita realizada por la CGR del 19 al 22 de abril de 2016, se observó las actividades ejecutadas en el citado contrato, cuyo objeto era “realizar el estudio, diseño y mantenimiento de pista, plataforma y calle de rodaje de los aeropuertos de Arauca y Tame”, en desarro</t>
    </r>
  </si>
  <si>
    <r>
      <t xml:space="preserve">H56:013-16 Estudios y diseños, Contrato 15000114 OK. Administrativo con presunta incidencia disciplinaria y fiscal. </t>
    </r>
    <r>
      <rPr>
        <sz val="12"/>
        <rFont val="Arial"/>
        <family val="2"/>
      </rPr>
      <t>En desarrollo del contrato referido, suscrito por $11.669.7 millones, cuyo objeto contempló la realización del estudio, diseño y mantenimiento de pista, plataforma y calle de rodaje de los aeropuertos de Arauca y Tame; se evidenció que en el aeropuerto de Arauca no fue</t>
    </r>
  </si>
  <si>
    <r>
      <t xml:space="preserve">H57:013-16 Plazo y cronograma de Estudios y Diseños, Contrato 15000114 OK. Administrativo con presunta incidencia disciplinaria. </t>
    </r>
    <r>
      <rPr>
        <sz val="12"/>
        <rFont val="Arial"/>
        <family val="2"/>
      </rPr>
      <t>El Contrato 15000114 OK, suscrito el 17 de junio de 2015 por $11.669,7 millones cuyo objeto era realizar el estudio, diseños y mantenimiento de pista, plataforma y calle de rodaje de los aeropuertos Santiago Pérez Quiroz de Arauca y Gabriel Vargas santos de Ta</t>
    </r>
  </si>
  <si>
    <r>
      <t xml:space="preserve">H58:013-16 Principio de Planeación. Estructuración Procesos de Licitación Pública 15000022 OL y Concurso de Méritos 15000012 OF de 2015. Administrativo con presunta incidencia disciplinaria. </t>
    </r>
    <r>
      <rPr>
        <sz val="12"/>
        <rFont val="Arial"/>
        <family val="2"/>
      </rPr>
      <t>En la estructuración del proyecto para realizar el estudio, diseño y mantenimiento de pista, plataforma y calle de rodaje de los aeropuertos de Arauca y Tame y su respectiva interventoría, a través</t>
    </r>
  </si>
  <si>
    <r>
      <t xml:space="preserve">H59:013-16 Mantenimiento aeropuertos de Arauca y Tame. Administrativo. </t>
    </r>
    <r>
      <rPr>
        <sz val="12"/>
        <rFont val="Arial"/>
        <family val="2"/>
      </rPr>
      <t>En visita realizada a los aeropuertos Santiago Pérez Quiroz y Gabriel Vargas Santos, en donde se realizó inspección visual, entre otros del lado aire, se evidenció por un lado que, en el aeropuerto de Arauca, la maleza y/o el pasto de la franja de seguridad a un costado de la pista se encuentra bastante alto,</t>
    </r>
  </si>
  <si>
    <r>
      <t xml:space="preserve">H59:013-16 Mantenimiento aeropuertos de Arauca y Tame. Administrativo. </t>
    </r>
    <r>
      <rPr>
        <sz val="12"/>
        <rFont val="Arial"/>
        <family val="2"/>
      </rPr>
      <t>En visita realizada a los aeropuertos Santiago Pérez Quiroz y Gabriel Vargas Santos - Tame, en donde se realizó inspección visual, entre otros del lado aire, se evidenció por un lado que...falta una luz de umbral de pista en la cabecera 07, por donde regularmente las aeronaves realizan sus aproximaciones y despegues.</t>
    </r>
  </si>
  <si>
    <r>
      <t xml:space="preserve">H60:013-16 Entrega y recibo de las obras ejecutadas a través del Convenio Interadministrativo 12000180-OK-2012 suscrito entre el municipio de Pereira y la Aeronáutica Civil. Administrativo con presunta incidencia disciplinaria. </t>
    </r>
    <r>
      <rPr>
        <sz val="12"/>
        <rFont val="Arial"/>
        <family val="2"/>
      </rPr>
      <t>La Aerocivil no cumplió de forma adecuada las funciones de supervisión del convenio referido, tal como se evidenció en las siguientes situaciones: En desarrollo</t>
    </r>
  </si>
  <si>
    <r>
      <t xml:space="preserve">H61:013-16 Obstáculos en franjas de seguridad en el aeropuerto Matecaña de Pereira. Administrativo con presunta incidencia disciplinaria. </t>
    </r>
    <r>
      <rPr>
        <sz val="12"/>
        <rFont val="Arial"/>
        <family val="2"/>
      </rPr>
      <t>Durante la visita realizada por la CGR entre los días 3 y 6 de mayo del año en curso, se pudo observar que la base en concreto donde se apoyan las luces PAPI en la cabecera 08, por donde regularmente aterrizan las aeronaves, se encuentra por encima</t>
    </r>
  </si>
  <si>
    <r>
      <t xml:space="preserve">H62:013-16 Validación y/o inspección de las obras ejecutadas en pista y plataforma del aeropuerto Matecaña de Pereira – Convenio Interadministrativo 12000264-OK-2012 Administrativo. </t>
    </r>
    <r>
      <rPr>
        <sz val="12"/>
        <rFont val="Arial"/>
        <family val="2"/>
      </rPr>
      <t>En desarrollo del Convenio 12000246 OK, cuyo objeto es aunar esfuerzos para mejorar la infraestructura aeronáutica y aeroportuaria, en el aeropuerto Matecaña de Pereira, se ejecutaron entre otros, obras para</t>
    </r>
  </si>
  <si>
    <r>
      <t xml:space="preserve">H63:013-16 Principio de Planeación. Recursos Convenio Interadministrativo 12000264-OK-2012. Administrativo con presunta incidencia disciplinaria. </t>
    </r>
    <r>
      <rPr>
        <sz val="12"/>
        <rFont val="Arial"/>
        <family val="2"/>
      </rPr>
      <t>En desarrollo del Convenio 12000246 OK, suscrito entre el municipio de Pereira y la Aerocivil con el objeto de aunar esfuerzos para mejorar la infraestructura aeronáutica y aeroportuaria en el aeropuerto Matecaña, cuyo monto a la fecha asciend</t>
    </r>
  </si>
  <si>
    <r>
      <t xml:space="preserve">H64:013-16 Seguimiento y balance ejecución del Convenio Interadministrativo 12000072 OH. Administrativo. </t>
    </r>
    <r>
      <rPr>
        <sz val="12"/>
        <rFont val="Arial"/>
        <family val="2"/>
      </rPr>
      <t xml:space="preserve">La Unidad Administrativa Especial de Aeronáutica Civil, no cumplió con algunas de las funciones de seguimiento, supervisión, vigilancia y liquidación del Convenio Interadministrativo 12000072 OH de 2012.  </t>
    </r>
  </si>
  <si>
    <r>
      <t xml:space="preserve">H65:013-16 Rendimientos Financieros Convenio 12000072 OH. Administrativo con presunta incidencia disciplinaria y fiscal. </t>
    </r>
    <r>
      <rPr>
        <sz val="12"/>
        <rFont val="Arial"/>
        <family val="2"/>
      </rPr>
      <t>En la visita realizada por la CGR del 25 al 29 de abril de 2016 a la Gobernación de Guainía, se obtuvo certificación por parte del tesorero departamental, de que los rendimientos financieros generados por los aportes de la Aerocivil desde el año 2012 hasta el 31 de</t>
    </r>
  </si>
  <si>
    <r>
      <t xml:space="preserve">H66:013-16 Calidad de las obras ejecutadas Contrato 086 de 2013, derivado del Convenio Interadministrativo 12000072 OH. Administrativo con presunta incidencia disciplinaria. </t>
    </r>
    <r>
      <rPr>
        <sz val="12"/>
        <rFont val="Arial"/>
        <family val="2"/>
      </rPr>
      <t>Durante la visita efectuada, entre el 25 al 29 de abril de 2016, por la Contraloría General de la República, al aeropuerto Cesar Gaviria Trujillo en el municipio de Inírida, con el fin de inspeccionar</t>
    </r>
  </si>
  <si>
    <r>
      <t xml:space="preserve">H67:013-16 Seguridad Operacional Aeropuerto Cesar Gaviria Trujillo – Inírida - Guainía. Administrativo con presunta incidencia disciplinaria. </t>
    </r>
    <r>
      <rPr>
        <sz val="12"/>
        <rFont val="Arial"/>
        <family val="2"/>
      </rPr>
      <t>En visita efectuada durante los días 25 al 29 de abril de 2016, se encontró que el aeropuerto presenta problemas de seguridad operacional asociado a deficientes condiciones físicas, de dotaciones, y sobre todo de cumplimiento de los Reglamentos Ae</t>
    </r>
  </si>
  <si>
    <r>
      <t xml:space="preserve">H69:013-16 Obras de Mantenimiento, Mejoramiento y Protección de las zonas de Seguridad de la pista del Aeropuerto de San José de Guaviare. Administrativo con presunta incidencia disciplinaria. </t>
    </r>
    <r>
      <rPr>
        <sz val="12"/>
        <rFont val="Arial"/>
        <family val="2"/>
      </rPr>
      <t>Se ejecutaron por parte del contratista, obras de mantenimiento, mejoramiento y protección de las zonas de seguridad de la pista del aeropuerto de San José de Guaviare, por $1.410.3 millones, bajo</t>
    </r>
  </si>
  <si>
    <r>
      <t xml:space="preserve">H70:013-16 Presupuesto oficial y adenda 1 de la licitación 15000041 OI, que dio origen al Contrato 15000215 OK. Administrativo con presunta incidencia disciplinaria. </t>
    </r>
    <r>
      <rPr>
        <sz val="12"/>
        <rFont val="Arial"/>
        <family val="2"/>
      </rPr>
      <t>El presupuesto oficial de la Licitación 15000041 OL, que dio origen al Contrato 15000215 OK, para realizar el estudio, diseño y mantenimiento de pista, plataforma y calle de rodaje de los aeropuertos de Puerto Asís, Mitú y</t>
    </r>
  </si>
  <si>
    <r>
      <t xml:space="preserve">H71:013-16 Estructuración del Proyecto para realizar el Estudio, Diseño y Mantenimiento de Pista, Plataforma y Calle de Rodaje de los Aeropuertos de Puerto Asís, Mitú y Villavicencio y su respectiva interventoría. Administrativo con presunta incidencia disciplinaria. </t>
    </r>
    <r>
      <rPr>
        <sz val="12"/>
        <rFont val="Arial"/>
        <family val="2"/>
      </rPr>
      <t>En la estructuración del proyecto para realizar el estudio, diseño y mantenimiento de pista, plataforma y calle de rodaje</t>
    </r>
  </si>
  <si>
    <r>
      <t xml:space="preserve">H72:013-16 Entrega de Estudios y Diseños del Aeropuerto Vanguardia de Villavicencio, Contrato 15000215 OK. Administrativo con presunta incidencia disciplinaria. </t>
    </r>
    <r>
      <rPr>
        <sz val="12"/>
        <rFont val="Arial"/>
        <family val="2"/>
      </rPr>
      <t>El contratista no hizo entrega oportuna de los estudios y diseños  del mantenimiento contemplado en el objeto contractual, de acuerdo con el termino establecido en el numeral 4 Especificaciones Técnicas del Anexo Técnico  2 “Esp</t>
    </r>
  </si>
  <si>
    <r>
      <t xml:space="preserve">H73:013-16 Ejecución de ítems no previstos en las obras ejecutadas en el Aeropuerto Vanguardia de Villavicencio, Contrato 15000215 OK Administrativo con presunta incidencia disciplinaria. </t>
    </r>
    <r>
      <rPr>
        <sz val="12"/>
        <rFont val="Arial"/>
        <family val="2"/>
      </rPr>
      <t>En la ejecución de las obras del aeropuerto Vanguardia de Villavicencio, se ejecutaron ítems no previstos sin contar con la aprobación en comité de adiciones, modificaciones y prórrogas de la Aerocivil</t>
    </r>
  </si>
  <si>
    <r>
      <t xml:space="preserve">H74:013-16 Estudios y diseños del aeropuerto Vanguardia de Villavicencio en el departamento de Meta y mantenimiento de la plataforma y ejecución de las obras en el aeropuerto Alberto León Bentley de Mitú, Contrato 15000215 OK. Administrativo con presunta incidencia disciplinaria e Indagación Preliminar. </t>
    </r>
    <r>
      <rPr>
        <sz val="12"/>
        <rFont val="Arial"/>
        <family val="2"/>
      </rPr>
      <t>De acuerdo a la documentación entregada por la Entidad, respecto a los estudios y di</t>
    </r>
  </si>
  <si>
    <r>
      <t xml:space="preserve">H75:013-16 Calidad de las obras ejecutadas en los Aeropuertos Vanguardia de Villavicencio y Tres de Mayo de Puerto Asís, Contrato 15000215 OK. Administrativo con presunta incidencia disciplinaria. </t>
    </r>
    <r>
      <rPr>
        <sz val="12"/>
        <rFont val="Arial"/>
        <family val="2"/>
      </rPr>
      <t>Durante la visita efectuada, entre el 2 y 4 de mayo al aeropuerto Vanguardia de Villavicencio y el 5 y 7 de mayo de 2016 al aeropuerto Tres de Mayo de Puerto Asís, por la Contraloría General</t>
    </r>
  </si>
  <si>
    <r>
      <t xml:space="preserve">H76:013-16 Interventor  Ad - Hoc. Administrativo con presunta incidencia disciplinaria </t>
    </r>
    <r>
      <rPr>
        <sz val="12"/>
        <rFont val="Arial"/>
        <family val="2"/>
      </rPr>
      <t>La Aerocivil suscribió el 26/08/2015 el Contrato 15000215 OK, estableciendo en la cláusula novena que la Aerocivil ejercerá la vigilancia y control del presente contrato a través de una interventoría contratada; no obstante, el Contrato de Interventoría 15000289 OH fue suscrito el 29/10/2015 y el acta</t>
    </r>
  </si>
  <si>
    <r>
      <t xml:space="preserve">H77:013-16 Contrato de Prestación de Servicios 15000959 OC. Administrativo con presunta incidencia disciplinara. </t>
    </r>
    <r>
      <rPr>
        <sz val="12"/>
        <rFont val="Arial"/>
        <family val="2"/>
      </rPr>
      <t>Según la documentación, contractual y post contractual que reposaba en el expediente del Contrato de Prestación de Servicio 15000959 OC, ubicado en los archivos de la Regional Meta de la Aerocivil, y que fue puesta a disposición de la Contraloría el día de la visita al</t>
    </r>
  </si>
  <si>
    <r>
      <t xml:space="preserve">H78:013-16 Obras ejecutadas en la pista del Aeropuerto Tres de Mayo de Puerto Asís, Contrato de Obra 14000095 OJ. Administrativo con presunta incidencia disciplinara y fiscal. </t>
    </r>
    <r>
      <rPr>
        <sz val="12"/>
        <rFont val="Arial"/>
        <family val="2"/>
      </rPr>
      <t>En visita efectuada por la Contraloría General de la República, en agosto de 2015, al aeropuerto Tres de Mayo de Puerto Asís – Putumayo, para verificar las obras ejecutadas mediante el Contrato de Obra 14000095 OJ</t>
    </r>
  </si>
  <si>
    <r>
      <t xml:space="preserve">H80:013-16 Publicación Secop. Administrativo con presunta incidencia disciplinaria. </t>
    </r>
    <r>
      <rPr>
        <sz val="12"/>
        <rFont val="Arial"/>
        <family val="2"/>
      </rPr>
      <t>La Entidad debe dar cumplimiento con la publicación del proceso contractual a través del Sistema Electrónico de Contratación Pública –Secop-. Revisados los Contratos 14000147 OK, 14000155-OK, 14000157-OK, 14000165 OK, 15000289-OH y 15000215 –OK, se observó que la Entidad no cumplió oportunamente con la</t>
    </r>
  </si>
  <si>
    <r>
      <t xml:space="preserve">H81:013-16 Actas del comité de adiciones, modificaciones o prórrogas Administrativo con presunta incidencia disciplinaria. </t>
    </r>
    <r>
      <rPr>
        <sz val="12"/>
        <rFont val="Arial"/>
        <family val="2"/>
      </rPr>
      <t>En visita realizada el 21 de abril de 2016 a la Secretaría del Comité de Adiciones, Modificaciones y Prórrogas de la Entidad , se constató que no se lleva archivo donde reposen las actas y soportes de este Comité correspondiente a la vigencia 2015 y primer trimestre</t>
    </r>
  </si>
  <si>
    <r>
      <t xml:space="preserve">H82:013-16 Comité de conciliación y defensa judicial Administrativo con presunta incidencia disciplinaria </t>
    </r>
    <r>
      <rPr>
        <sz val="12"/>
        <rFont val="Arial"/>
        <family val="2"/>
      </rPr>
      <t xml:space="preserve">De acuerdo a la información suministrada por la Entidad sobre las Actas del comité de Conciliación se observó que durante la vigencia 2014 se suscribieron actas con numeración duplicada tales casos se observan en las siguientes actas: 278, 278 B, 279, 279 A, 280, 280 A, 288, 288 A. </t>
    </r>
  </si>
  <si>
    <r>
      <t xml:space="preserve">H85:013-16 Deudores Contraprestación Concesiones Aeroportuarias. Administrativo. </t>
    </r>
    <r>
      <rPr>
        <sz val="12"/>
        <rFont val="Arial"/>
        <family val="2"/>
      </rPr>
      <t>Como resultado del análisis de la información reportada en los estados contables de la entidad, y la suministrada por el grupo de cartera, se establece con relación a la causación de la contraprestación lo siguiente:</t>
    </r>
  </si>
  <si>
    <r>
      <t xml:space="preserve">H87:013-16 Deudores Prestación de Servicios Administrativo </t>
    </r>
    <r>
      <rPr>
        <sz val="12"/>
        <rFont val="Arial"/>
        <family val="2"/>
      </rPr>
      <t>El reporte del Grupo de Cartera correspondiente a Servicios Aeronáuticos, Aeroportuarios presenta saldo de $42.292.3 millones; sin embargo, los registros contables presentan saldo de $43.787.6 millones, de los cuales $31.922.6 millones se encuentran registrados en la subcuenta 140702 Servicios de Transporte y $11.865 millones en</t>
    </r>
  </si>
  <si>
    <r>
      <t xml:space="preserve">H88:013-16 Documentos Soportes Servicios de Transporte. Administrativo. </t>
    </r>
    <r>
      <rPr>
        <sz val="12"/>
        <rFont val="Arial"/>
        <family val="2"/>
      </rPr>
      <t>Se presenta inconsistencia de $3.945.7 millones, entre los registros contables y los documentos soportes de la Cartera por Servicios Aeroportuarios y Aeronáuticos, correspondientes a los clientes identificados con número 5103, 5092 y 534538, como se describe a continuación:</t>
    </r>
  </si>
  <si>
    <r>
      <t xml:space="preserve">H89:013-16 Construcciones en Curso Edificaciones. Administrativo con presunta incidencia disciplinaria. </t>
    </r>
    <r>
      <rPr>
        <sz val="12"/>
        <rFont val="Arial"/>
        <family val="2"/>
      </rPr>
      <t>El artículo 1808 del Código de Comercio señala: “La infraestructura aeronáutica es el Conjunto de instalaciones y servicios destinados a facilitar y hacer posible la navegación aérea, tales como aeródromos, señalamientos, iluminación, ayudas a la navegación, informaciones aeronáuticas</t>
    </r>
  </si>
  <si>
    <r>
      <t xml:space="preserve">H90:013-16 Bienes de Uso Público en Construcción Concesiones. Administrativo. </t>
    </r>
    <r>
      <rPr>
        <sz val="12"/>
        <rFont val="Arial"/>
        <family val="2"/>
      </rPr>
      <t>La cuenta 1706 presenta saldo por $1.811.595.8 millones, correspondiente a las inversiones en infraestructura realizadas por los concesionarios, las cuales se registran con los informes de las fiduciarias que administran los recursos de los contratos de concesión de los Aeropuertos El Dorado de Bogotá, Rafael</t>
    </r>
  </si>
  <si>
    <r>
      <t xml:space="preserve">H91:013-16 Desembolsos de aportes Otrosí 7 de 2012. Administrativo con presunta incidencia disciplinaria. </t>
    </r>
    <r>
      <rPr>
        <sz val="12"/>
        <rFont val="Arial"/>
        <family val="2"/>
      </rPr>
      <t>La Aerocivil en el Otrosí 7 de 2012, del Contrato de Concesión 6000169 OK de 2006, acordó aportar recursos por $367.921.4 millones , para cubrir los mayores costos de inversión (Capex) por operación y mantenimiento (Opex) de las obras complementarias de la etapa de modernización</t>
    </r>
  </si>
  <si>
    <r>
      <t xml:space="preserve">H92:013-16 Bienes de Uso Público en Servicio. Administrativo. </t>
    </r>
    <r>
      <rPr>
        <sz val="12"/>
        <rFont val="Arial"/>
        <family val="2"/>
      </rPr>
      <t>El saldo de la cuenta 171009 Bienes de Uso Público en Servicio presenta inconsistencia de $4.872.7 millones, los cuales, de acuerdo con lo manifestado por la entidad corresponden a terrenos del Aeropuerto de Providencia y Yopal que están pendientes por costear en el módulo de inmuebles, hasta tanto no se encuentre toda la</t>
    </r>
  </si>
  <si>
    <r>
      <t xml:space="preserve">H93:013-16 Inventario de Bienes. Administrativo. </t>
    </r>
    <r>
      <rPr>
        <sz val="12"/>
        <rFont val="Arial"/>
        <family val="2"/>
      </rPr>
      <t>El numeral 1.2.6 del Instructivo 03 del 9 de diciembre de 2015, de la CGN, relacionado con las actividades operativas y contables con ocasión del cierre del periodo contable dice: “Las entidades adelantaran las acciones administrativas y operativas que permitan determinar la veracidad de los saldos revelados en los estados</t>
    </r>
  </si>
  <si>
    <r>
      <t xml:space="preserve">H95:013-16 Ingresos Recibidos por Anticipado. Administrativo. </t>
    </r>
    <r>
      <rPr>
        <sz val="12"/>
        <rFont val="Arial"/>
        <family val="2"/>
      </rPr>
      <t>El saldo de la cuenta 291007 Ingresos Recibidos por Anticipado por $2.221.6 millones, correspondiente a prepagos realizados por las compañías aéreas para la prestación de servicios aeronáuticos y aeroportuarios, presenta incertidumbre, debido a que verificado el reporte de los ingresos individuales de prepagos por clientes</t>
    </r>
  </si>
  <si>
    <r>
      <t xml:space="preserve">H96:013-16 Ingresos por Imputar Administrativo con presunta incidencia disciplinaria </t>
    </r>
    <r>
      <rPr>
        <sz val="12"/>
        <rFont val="Arial"/>
        <family val="2"/>
      </rPr>
      <t>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</si>
  <si>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H96:013-16</t>
    </r>
    <r>
      <rPr>
        <sz val="12"/>
        <rFont val="Arial"/>
        <family val="2"/>
      </rPr>
      <t xml:space="preserve"> </t>
    </r>
    <r>
      <rPr>
        <b/>
        <sz val="12"/>
        <rFont val="Arial"/>
        <family val="2"/>
      </rPr>
      <t>Ingresos por Imputar Administrativo con presunta incidencia disciplinaria</t>
    </r>
    <r>
      <rPr>
        <sz val="12"/>
        <rFont val="Arial"/>
        <family val="2"/>
      </rPr>
      <t xml:space="preserve"> 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</si>
  <si>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H97:013-16 Obligaciones Otrosí 7 del contrato de concesión Aeropuerto El Dorado. Administrativo.</t>
    </r>
    <r>
      <rPr>
        <sz val="12"/>
        <rFont val="Arial"/>
        <family val="2"/>
      </rPr>
      <t xml:space="preserve"> De acuerdo con el Otrosí 7 del 2012 del Contrato de Concesión 6000169 OK del 2006 de la Concesión Aeropuerto El Dorado, se pactaron pagos por $215.000 millones  de CAPEX y $187.000 millones de Opex para desembolsar al concesionario entre los años 2012 y 2027, con flujos de pagos semestral</t>
    </r>
  </si>
  <si>
    <r>
      <rPr>
        <b/>
        <sz val="12"/>
        <rFont val="Arial"/>
        <family val="2"/>
      </rPr>
      <t>H98:013-16 Notas a los Estados Contables. Administrativo.</t>
    </r>
    <r>
      <rPr>
        <sz val="12"/>
        <rFont val="Arial"/>
        <family val="2"/>
      </rPr>
      <t xml:space="preserve"> Teniendo en cuenta que las notas contables corresponden a la información adicional que complementa los Estados Contables para su comprensión y análisis, de los hechos y operaciones financieras, económicas que sean materiales; se tiene para el caso de la Aerocivil la existencia de deficiencias debido a las siguientes situaciones</t>
    </r>
  </si>
  <si>
    <r>
      <rPr>
        <b/>
        <sz val="12"/>
        <rFont val="Arial"/>
        <family val="2"/>
      </rPr>
      <t>H99:013-16 Sistema de Control Interno Contable. Administrativo.</t>
    </r>
    <r>
      <rPr>
        <sz val="12"/>
        <rFont val="Arial"/>
        <family val="2"/>
      </rPr>
      <t xml:space="preserve"> El Sistema de Control Interno Contable presenta deficiencias debido a los siguientes aspectos detectados: • Deficiencias en la clasificación de los hechos y operaciones realizadas por la entidad sin tener en cuenta la característica de los mismos, como se evidenció en las operaciones y transacciones que afectan el registro</t>
    </r>
  </si>
  <si>
    <r>
      <t xml:space="preserve">H100:013-16 Constitución Reserva Presupuestal Rubro Inversión. Administrativo con presunta incidencia disciplinaria. </t>
    </r>
    <r>
      <rPr>
        <sz val="12"/>
        <rFont val="Arial"/>
        <family val="2"/>
      </rPr>
      <t>Las Reservas Presupuestales  del 2015 del rubro de Inversión, ascendieron a $156.735 millones, lo cual representa el 20.90% del total de Compromisos de este rubro, no obstante el Decreto 111 de 1996 establece como límite el 15%; en su artículo 78 determina</t>
    </r>
  </si>
  <si>
    <r>
      <t xml:space="preserve">H101:013-16 Pago en 2015 de Reservas Presupuestales Vigencia 2014. Administrativo. </t>
    </r>
    <r>
      <rPr>
        <sz val="12"/>
        <rFont val="Arial"/>
        <family val="2"/>
      </rPr>
      <t xml:space="preserve">De las reservas presupuestales constituidas en la vigencia 2014, que ascendieron a $70.038.9 millones, quedaron pendientes por pagar en 2015 el monto $1.326.9 millones , equivalente al 1.9%. </t>
    </r>
  </si>
  <si>
    <r>
      <t xml:space="preserve">H103:013-16 Vigencias Futuras ejecutadas en 2015. Administrativo. </t>
    </r>
    <r>
      <rPr>
        <sz val="12"/>
        <rFont val="Arial"/>
        <family val="2"/>
      </rPr>
      <t xml:space="preserve">Analizadas las vigencias futuras aprobadas en 2014, para ser ejecutadas en la vigencia de 2015, se evidenció que de lo aprobado para ser ejecutado en dicha vigencia, por un total de $149.253.8 millones, no fueron utilizados recursos por $32.956.7 millones. </t>
    </r>
  </si>
  <si>
    <r>
      <t xml:space="preserve">H105:013-16 Variaciones en Ejecución Presupuestal de Gastos. Administrativo. </t>
    </r>
    <r>
      <rPr>
        <sz val="12"/>
        <rFont val="Arial"/>
        <family val="2"/>
      </rPr>
      <t>En el informe de ejecución presupuestal de gastos de la vigencia 2015, se presentaron variaciones significativas entre la Apropiación inicial y la vigente (Definitiva), representadas, de una parte en adiciones por $83.128 millones y reducciones por $110.111.4 millones, lo que refleja deficiencias en la planeaci</t>
    </r>
  </si>
  <si>
    <r>
      <t xml:space="preserve">H106:013-16 Plan de Navegación Aérea y Plan Estratégico del sector e inversión en 2015. Administrativo. </t>
    </r>
    <r>
      <rPr>
        <sz val="12"/>
        <rFont val="Arial"/>
        <family val="2"/>
      </rPr>
      <t>De la comparación entre las cifras planteadas en el Plan Navegación Aérea para Colombia – PNA-COL, para cumplir con los objetivos trazados, con la ejecución presupuestal de los 34 proyectos establecidos para la vigencia 2015 se observa que hay una diferencia entre el</t>
    </r>
  </si>
  <si>
    <r>
      <t>H3:045-15 Capacitación de personal a través del Centro Enseñanza Aeronáutica - CEA.(A).</t>
    </r>
    <r>
      <rPr>
        <sz val="12"/>
        <rFont val="Arial"/>
        <family val="2"/>
      </rPr>
      <t>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</si>
  <si>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rPr>
        <b/>
        <sz val="12"/>
        <rFont val="Arial"/>
        <family val="2"/>
      </rPr>
      <t>H21:-049-10 Control y registro de la AEROCIVIL de bienes adquiridos por el CONCESIONARIO</t>
    </r>
    <r>
      <rPr>
        <sz val="12"/>
        <rFont val="Arial"/>
        <family val="2"/>
      </rPr>
      <t xml:space="preserve">.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</si>
  <si>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t>
    </r>
  </si>
  <si>
    <r>
      <rPr>
        <b/>
        <sz val="12"/>
        <rFont val="Arial"/>
        <family val="2"/>
      </rPr>
      <t>H84:044-11 Riesgo número limitado de personal habilitado</t>
    </r>
    <r>
      <rPr>
        <sz val="12"/>
        <rFont val="Arial"/>
        <family val="2"/>
      </rPr>
      <t>.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t>
    </r>
  </si>
  <si>
    <t xml:space="preserve">Los demás se encuentran publicados (61,63 y 65)
Con oficio 5000.091- 2016032662 del 15 de noviembre de 2016, se envió el proyecto word  al Grupo Normas Aeronáuticas los RAC 141 y 142
Con oficio No. 5000.091 - 2016036435 del 15 de diciembre de 2016 se envió el proyecto resolución RAC 147 al Grupo de Normas Aeronáuticas.
Se adjuntan oficios.                                                </t>
  </si>
  <si>
    <t>Actualmente se está en el proceso de levantamiento de la información requerida para cumplir con las actividades planteadas en la acción de mejora propuesta.</t>
  </si>
  <si>
    <t xml:space="preserve">Circular Circular CI 033 -V5- Guía procedimiento misiones al exterior  actualizada. </t>
  </si>
  <si>
    <t>H 22. 28/11/16 El CEA mediante oficio 1043,358,1-2016034764 del 30 de noviembre de 2016 informó que el curso se programará en la vigencia 2017 Con la condición de remitir las certificaciones expedidas por el CEA a los BAE del aeropuerto SKFL.
Se anexa Certificación del CEA, sobre Capacitación Técnica de Rescate Acuatico.</t>
  </si>
  <si>
    <t>Registro de operaciones del trimestre con mayor actidad - Dirección Regional Norte de Santander</t>
  </si>
  <si>
    <r>
      <rPr>
        <b/>
        <sz val="12"/>
        <rFont val="Arial"/>
        <family val="2"/>
      </rPr>
      <t>H7:044-11 Banco de Datos Notam/Opmet</t>
    </r>
    <r>
      <rPr>
        <sz val="12"/>
        <rFont val="Arial"/>
        <family val="2"/>
      </rPr>
      <t>.</t>
    </r>
    <r>
      <rPr>
        <b/>
        <sz val="12"/>
        <rFont val="Arial"/>
        <family val="2"/>
      </rPr>
      <t xml:space="preserve"> (F) y (D)</t>
    </r>
    <r>
      <rPr>
        <sz val="12"/>
        <rFont val="Arial"/>
        <family val="2"/>
      </rPr>
      <t>.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</si>
  <si>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r>
      <rPr>
        <b/>
        <sz val="12"/>
        <rFont val="Arial"/>
        <family val="2"/>
      </rPr>
      <t>H1:038-12</t>
    </r>
    <r>
      <rPr>
        <sz val="12"/>
        <rFont val="Arial"/>
        <family val="2"/>
      </rPr>
      <t xml:space="preserve"> </t>
    </r>
    <r>
      <rPr>
        <b/>
        <sz val="12"/>
        <rFont val="Arial"/>
        <family val="2"/>
      </rPr>
      <t>Incumplimiento y debilidades en la planeación en la suscripción del Convenio Administrativo 5000568 OK</t>
    </r>
    <r>
      <rPr>
        <sz val="12"/>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t>
    </r>
  </si>
  <si>
    <r>
      <rPr>
        <b/>
        <sz val="12"/>
        <rFont val="Arial"/>
        <family val="2"/>
      </rPr>
      <t>H2:038-12 Incumplimiento objeto contrato de radares OACI-LMOC010402.</t>
    </r>
    <r>
      <rPr>
        <sz val="12"/>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</si>
  <si>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</si>
  <si>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</si>
  <si>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H5:038-12</t>
    </r>
    <r>
      <rPr>
        <sz val="12"/>
        <rFont val="Arial"/>
        <family val="2"/>
      </rPr>
      <t xml:space="preserve"> </t>
    </r>
    <r>
      <rPr>
        <b/>
        <sz val="12"/>
        <rFont val="Arial"/>
        <family val="2"/>
      </rPr>
      <t>Sobrecostos en la adquisición de Equipos (F)(D)</t>
    </r>
    <r>
      <rPr>
        <sz val="12"/>
        <rFont val="Arial"/>
        <family val="2"/>
      </rPr>
      <t xml:space="preserve">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</si>
  <si>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 xml:space="preserve">H5:038-12 Sobrecostos en la adquisición de Equipos (F)(D) </t>
    </r>
    <r>
      <rPr>
        <sz val="12"/>
        <rFont val="Arial"/>
        <family val="2"/>
      </rPr>
      <t>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</si>
  <si>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H6:038-12 Plantas Eléctricas de Araracuara, Caquetá.(F)(D</t>
    </r>
    <r>
      <rPr>
        <sz val="12"/>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</si>
  <si>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r>
      <rPr>
        <b/>
        <sz val="12"/>
        <rFont val="Arial"/>
        <family val="2"/>
      </rPr>
      <t xml:space="preserve">H8:038-12 Falta de Planeación en los Contratos 11000068-OH y 11000147-OH.(A). </t>
    </r>
    <r>
      <rPr>
        <sz val="12"/>
        <rFont val="Arial"/>
        <family val="2"/>
      </rPr>
      <t>La entidad presentó debilidades de planeación en los procesos de contratación mencionados, debido a la falta de oportunidad en los trámites en las diferentes instancias lo que ocasionó que ambos contratos tuvieran que prorrogarse por 30 días generando demoras en el restablecimiento de los servicios afectados.</t>
    </r>
  </si>
  <si>
    <r>
      <rPr>
        <b/>
        <sz val="12"/>
        <rFont val="Arial"/>
        <family val="2"/>
      </rPr>
      <t>H9:038-12</t>
    </r>
    <r>
      <rPr>
        <sz val="12"/>
        <rFont val="Arial"/>
        <family val="2"/>
      </rPr>
      <t xml:space="preserve"> </t>
    </r>
    <r>
      <rPr>
        <b/>
        <sz val="12"/>
        <rFont val="Arial"/>
        <family val="2"/>
      </rPr>
      <t>Falta de Acuerdos de Niveles de Servicio en el área de Telecomunicacione</t>
    </r>
    <r>
      <rPr>
        <sz val="12"/>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</si>
  <si>
    <r>
      <rPr>
        <b/>
        <sz val="12"/>
        <rFont val="Arial"/>
        <family val="2"/>
      </rPr>
      <t xml:space="preserve">H10:038-12 Demoras en la reparación del Radar de Araracuara. (A) </t>
    </r>
    <r>
      <rPr>
        <sz val="12"/>
        <rFont val="Arial"/>
        <family val="2"/>
      </rPr>
      <t>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t>
    </r>
  </si>
  <si>
    <r>
      <rPr>
        <b/>
        <sz val="12"/>
        <rFont val="Arial"/>
        <family val="2"/>
      </rPr>
      <t xml:space="preserve">H14:038-12 Infraestructura de Telecomunicaciones Inestable. (A) </t>
    </r>
    <r>
      <rPr>
        <sz val="12"/>
        <rFont val="Arial"/>
        <family val="2"/>
      </rPr>
      <t>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t>
    </r>
  </si>
  <si>
    <r>
      <rPr>
        <b/>
        <sz val="12"/>
        <rFont val="Arial"/>
        <family val="2"/>
      </rPr>
      <t>H12:082-12 que contemple aspectos operativos y técnicos como el traslado de servicios CNS/ATC ,</t>
    </r>
    <r>
      <rPr>
        <sz val="12"/>
        <rFont val="Arial"/>
        <family val="2"/>
      </rPr>
      <t xml:space="preserve"> toda vez, que la Entidad no ha definido los detalles para implementar el sistema de comunicaciones que trasportará los servicios aeronáuticos desde el CNA hasta las Torres Móviles.  </t>
    </r>
  </si>
  <si>
    <r>
      <rPr>
        <b/>
        <sz val="12"/>
        <rFont val="Arial"/>
        <family val="2"/>
      </rPr>
      <t>H34:018-13 Sector suroeste de Colombia sin servicio de control radar­ (ADM)</t>
    </r>
    <r>
      <rPr>
        <sz val="12"/>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t>
    </r>
  </si>
  <si>
    <r>
      <rPr>
        <b/>
        <sz val="12"/>
        <rFont val="Arial"/>
        <family val="2"/>
      </rPr>
      <t>H17:00-14 Equipamiento del Centro de Gestión Aeronáutica de Colombia  (A) (D)</t>
    </r>
    <r>
      <rPr>
        <sz val="12"/>
        <rFont val="Arial"/>
        <family val="2"/>
      </rPr>
      <t xml:space="preserve"> La acción clave de iniciar el equipamiento del CGAC  con equipos de última tecnología a 31-12-203  Presentó avance en actividades de  30% y cumplimiento en metas de cero; </t>
    </r>
  </si>
  <si>
    <r>
      <rPr>
        <b/>
        <sz val="12"/>
        <rFont val="Arial"/>
        <family val="2"/>
      </rPr>
      <t>H19:00-14 Comité Tecnológico Institucional  - CTI (A)(D)</t>
    </r>
    <r>
      <rPr>
        <sz val="12"/>
        <rFont val="Arial"/>
        <family val="2"/>
      </rPr>
      <t xml:space="preserve"> La acción constituir Comité Tecnológico Institucional CTI – CNS/ATM para el diagnóstico y sostenibilidad de la infraestructura tecnológica CNS/ATM, presentó avance en actividades del 80% y cumplimiento en metas del 80%</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</si>
  <si>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</si>
  <si>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los</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</si>
  <si>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t>
    </r>
  </si>
  <si>
    <r>
      <rPr>
        <b/>
        <sz val="12"/>
        <rFont val="Arial"/>
        <family val="2"/>
      </rPr>
      <t>H2:001-16 Cumplimiento del Contrato 13001288 -OC de 2013.</t>
    </r>
    <r>
      <rPr>
        <sz val="12"/>
        <rFont val="Arial"/>
        <family val="2"/>
      </rPr>
      <t xml:space="preserve"> El objeto del cotrato 13001288 - OC era la "Instalación de un enclace de fibra óptica entre la torre de control portátil norte del aeropuerto vInternacional Eldorado y el Centro Nacional de Aeronavegación CNA, incluye equipos equipos, materiales e insumos necesarios para la instalción" el cual fue pagado en su</t>
    </r>
  </si>
  <si>
    <r>
      <rPr>
        <b/>
        <sz val="12"/>
        <rFont val="Arial"/>
        <family val="2"/>
      </rPr>
      <t>H3:001-16 Uso elementos adquiridos a través Contrato 13001287 - OC de 2013.</t>
    </r>
    <r>
      <rPr>
        <sz val="12"/>
        <rFont val="Arial"/>
        <family val="2"/>
      </rPr>
      <t xml:space="preserve"> La entidad a través del contrato 13001287 - OC, adquirio unos elementos previstos para la instalación de las torres móviles en el aeropuerto El Dorado. Según Acta de Recibo Final del 23/12/2013, fueron recibidos a satisfacción todos los elementos.</t>
    </r>
  </si>
  <si>
    <r>
      <rPr>
        <b/>
        <sz val="12"/>
        <rFont val="Arial"/>
        <family val="2"/>
      </rPr>
      <t>H4:001-16 Uso prolongado Torre Móvil como en Aeropuerto Regionales.</t>
    </r>
    <r>
      <rPr>
        <sz val="12"/>
        <rFont val="Arial"/>
        <family val="2"/>
      </rPr>
      <t xml:space="preserve"> 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</si>
  <si>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rPr>
        <b/>
        <sz val="12"/>
        <rFont val="Arial"/>
        <family val="2"/>
      </rPr>
      <t xml:space="preserve">H4:001-16 Uso prolongado Torre Móvil como en Aeropuerto Regionales. </t>
    </r>
    <r>
      <rPr>
        <sz val="12"/>
        <rFont val="Arial"/>
        <family val="2"/>
      </rPr>
      <t>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</si>
  <si>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t>H2:013-16 “Adquisición de Equipos del Plan Nacional de Aeronavegación a Nivel Nacional” Administrativo.</t>
    </r>
    <r>
      <rPr>
        <sz val="12"/>
        <rFont val="Arial"/>
        <family val="2"/>
      </rPr>
      <t>Este proyecto tiene como objetivos: “(i) Lograr cubrimientos óptimos de las Radioayudas en el espacio aéreo nacional. Mantener, modernizar y ampliar los sistemas de ayudas a la aeronavegación. (ii) Prestar un mejor servicio de control de tráfico aéreo mejorando cobertura de las Radioay</t>
    </r>
  </si>
  <si>
    <r>
      <t>H3:013-16 “Adquisición equipos y repuestos para sistemas aeroportuarios nivel nacional” Administrativo.</t>
    </r>
    <r>
      <rPr>
        <sz val="12"/>
        <rFont val="Arial"/>
        <family val="2"/>
      </rPr>
      <t>Este proyecto tiene como objetivo principal el de “Renovar equipos obsoletos, garantizar el suministro de energía de emergencia, disminución costos de mantenimiento de operaciones existentes o futuras y garantizar la energía en estaciones aeronáuticas o aeroportuarias que se incluyen</t>
    </r>
  </si>
  <si>
    <r>
      <t xml:space="preserve">H8:013-16 Proyecto 12: “Adquisición radares a nivel nacional”. Administrativo. </t>
    </r>
    <r>
      <rPr>
        <sz val="12"/>
        <rFont val="Arial"/>
        <family val="2"/>
      </rPr>
      <t>El proyecto “Ampliación Red de Radares a Nivel Nacional”, tiene como objetivo general “Mejorar los servicios de vigilancia aeronáutica, dentro de los cuales se encuentra la ampliación de la cobertura radar a niveles inferiores (TMA) y superiores (RUTA) para garantizar la seguridad aérea en el espacio aéreo co</t>
    </r>
  </si>
  <si>
    <r>
      <t xml:space="preserve">H11:013-16 Proyecto 18: “Adquisición de equipos y sistemas de energía solar y comercial a nivel nacional”. Administrativo. </t>
    </r>
    <r>
      <rPr>
        <sz val="12"/>
        <rFont val="Arial"/>
        <family val="2"/>
      </rPr>
      <t>El nivel de eficacia y eficiencia en el cumplimiento de sus metas fue del 63% de un presupuesto inicial por $4.600 millones, con adiciones que incrementaron su presupuesto a $8.065 millones, comprometió $5.854 millones y pagó $1.676 millones, para suscribir los seis</t>
    </r>
  </si>
  <si>
    <r>
      <t xml:space="preserve">H43:013-16 Nivelación franja de pista y base de las luces PAPI Aeropuerto SKFL. Administrativo con presunta incidencia disciplinaria. </t>
    </r>
    <r>
      <rPr>
        <sz val="12"/>
        <rFont val="Arial"/>
        <family val="2"/>
      </rPr>
      <t>Al verificar las estructuras que hacen parte del Lado Aire del Aeropuerto Gustavo Artunduaga Paredes, se evidenció que la base en concreto donde se encuentran las luces PAPI, sobresalen de la superficie aproximadamente 15 cm, lo cual se convierte en un ob</t>
    </r>
  </si>
  <si>
    <r>
      <t xml:space="preserve">H46:013-16 Grabador de frecuencia y comunicaciones aéreas SKFL. Administrativo con presunta incidencia disciplinaria. </t>
    </r>
    <r>
      <rPr>
        <sz val="12"/>
        <rFont val="Arial"/>
        <family val="2"/>
      </rPr>
      <t>En la visita efectuada a la torre de control por parte de la CGR, se estableció que desde junio del año 2015, no se efectuaba grabación de frecuencia y comunicaciones aeronáuticas, lo cual contraviene lo establecido en el RAC 6.4.5.1, 6.6.1.1.2 y 6.6.4.1.2, lo cual pone</t>
    </r>
  </si>
  <si>
    <r>
      <t xml:space="preserve">H79:013-16 Planeación - ejecución Contrato 14000165 - OK. Administrativo con presunta incidencia disciplinaria. </t>
    </r>
    <r>
      <rPr>
        <sz val="12"/>
        <rFont val="Arial"/>
        <family val="2"/>
      </rPr>
      <t>En el desarrollo del Contrato 14000165 OK, se observó que éste ha sufrido (1) modificación (1) adición y (3) prórrogas, situaciones que se generaron por presuntas deficiencias en la fase de planeación y el no cumplimiento oportuno del contratista, evidenciado en las siguientes</t>
    </r>
  </si>
  <si>
    <r>
      <rPr>
        <b/>
        <sz val="12"/>
        <rFont val="Arial"/>
        <family val="2"/>
      </rPr>
      <t>H1:044-16 Plan de Garantía Contrato 11000206 OK- 2011. Administrativo con presunta incidencia disciplinaria y fiscal.</t>
    </r>
    <r>
      <rPr>
        <sz val="12"/>
        <rFont val="Arial"/>
        <family val="2"/>
      </rPr>
      <t xml:space="preserve"> En el acta de liquidación de mutuo acuerdo del contrato, la Entidad pagó al contratista $380 millones por el ítem 2.6 Garantía del Sistema , lo que consistía entre otros “2.6.1.4 El tiempo mínimo solicitado de la garantía de buena calidad y buen funcionamiento de los bien</t>
    </r>
  </si>
  <si>
    <r>
      <rPr>
        <b/>
        <sz val="12"/>
        <rFont val="Arial"/>
        <family val="2"/>
      </rPr>
      <t>H2:044-16 Prueba de Aceptación en Fábrica, Contrato 11000206 OK-2011. Administrativo con presunta incidencia disciplinaria y fiscal.</t>
    </r>
    <r>
      <rPr>
        <sz val="12"/>
        <rFont val="Arial"/>
        <family val="2"/>
      </rPr>
      <t xml:space="preserve"> Revisado el Informe de Comisión de las Pruebas de Aceptación en Fábrica para los equipos objeto del Contrato 11000206 OK-2011 Sistema Radar Cerro Santana, se observó el incumplimiento de las obligaciones contractuales en cuanto al plazo de duración de las</t>
    </r>
  </si>
  <si>
    <r>
      <rPr>
        <b/>
        <sz val="12"/>
        <rFont val="Arial"/>
        <family val="2"/>
      </rPr>
      <t>H3:044-16 Transporte Sitio de Instalación - Pago Ítems 1-, Contrato 11000206 OK – 2011. Administrativo con presunta incidencia disciplinaria e indagación preliminar.</t>
    </r>
    <r>
      <rPr>
        <sz val="12"/>
        <rFont val="Arial"/>
        <family val="2"/>
      </rPr>
      <t xml:space="preserve"> En el Contrato 11000206 OK – 2011, se pagó al contratista el costo del transporte de los equipos del ítem 1 al Cerro de Santana, sin que fuera prestado este servicio, situación que genera un presunto daño al erario.</t>
    </r>
  </si>
  <si>
    <r>
      <rPr>
        <b/>
        <sz val="12"/>
        <rFont val="Arial"/>
        <family val="2"/>
      </rPr>
      <t xml:space="preserve">H4:044-16 Valor Pagado Ítem 1.9 - Contrato 11000206 OK – 2011. Administrativo con presunta incidencia disciplinaria. </t>
    </r>
    <r>
      <rPr>
        <sz val="12"/>
        <rFont val="Arial"/>
        <family val="2"/>
      </rPr>
      <t>De acuerdo al acta de liquidación del contrato, la Entidad reconoció al contratista $673.8 millones por concepto del ítem 1.9 del contrato “Adecuación General de la Base, Pedestal de Antena y Antenas PSR/MSSR incluyendo todos los Repuestos y Accesorios.”, el cual en la ofe</t>
    </r>
  </si>
  <si>
    <r>
      <rPr>
        <b/>
        <sz val="12"/>
        <rFont val="Arial"/>
        <family val="2"/>
      </rPr>
      <t xml:space="preserve">H5:044-16 Elemento para Garantía, Contrato 11000206 OK – 2011 Administrativa con presunta incidencia disciplinaria </t>
    </r>
    <r>
      <rPr>
        <sz val="12"/>
        <rFont val="Arial"/>
        <family val="2"/>
      </rPr>
      <t>En el Acta  de Inspección del Almacenamiento de Equipos del 11-02-2012 señala el contratista que la caja que contiene el motor se encontró con un impacto en la parte superior, ocasionada durante el transporte a Colombia y que se compromete a re- exportarla por garantía hacia</t>
    </r>
  </si>
  <si>
    <r>
      <rPr>
        <b/>
        <sz val="12"/>
        <rFont val="Arial"/>
        <family val="2"/>
      </rPr>
      <t>H6:044-16 Fecha Acta de Liquidación, Contrato 11000206 OK -2011., Administrativo con presunta incidencia disciplinaria</t>
    </r>
    <r>
      <rPr>
        <sz val="12"/>
        <rFont val="Arial"/>
        <family val="2"/>
      </rPr>
      <t xml:space="preserve"> Revisada el Acta de Liquidación de Mutuo Acuerdo, suscrita en el Contrato 11000206 OK -2011, se observó incongruencia relacionada con la fecha de suscripción de la misma, al inicio del documento señalan 30 de diciembre de 2012 y al final de documento se señala como fecha</t>
    </r>
  </si>
  <si>
    <r>
      <rPr>
        <b/>
        <sz val="12"/>
        <rFont val="Arial"/>
        <family val="2"/>
      </rPr>
      <t xml:space="preserve">H13:044-16 Equipos Estación Satelital Cerro Santana. Administrativo con presunta incidencia disciplinaria y fiscal. </t>
    </r>
    <r>
      <rPr>
        <sz val="12"/>
        <rFont val="Arial"/>
        <family val="2"/>
      </rPr>
      <t xml:space="preserve">Se presenta un presunto detrimento al patrimonio del Estado, representado por la no reposición a la Aerocivil por parte del asegurador de los equipos satelitales y multiplexores a que se hacen referencia en el numeral 5 de las Consideraciones Otrosí 1 al “Contrato llave en </t>
    </r>
  </si>
  <si>
    <r>
      <rPr>
        <b/>
        <sz val="12"/>
        <rFont val="Arial"/>
        <family val="2"/>
      </rPr>
      <t>H15:044-16 Planeación - Ejecución del Contrato 8000280 OK-2008. Administrativo con presunta incidencia disciplinaria y fiscal</t>
    </r>
    <r>
      <rPr>
        <sz val="12"/>
        <rFont val="Arial"/>
        <family val="2"/>
      </rPr>
      <t xml:space="preserve"> El Contrato 8000280 OK- 2008 , tenía por objeto la Adquisición de Repuestos para el Mantenimiento de los Sistemas de Telecomunicaciones y Complementarios (Radar Santa Ana y Cerro Maco) consistentes en el suministro de 10 Magnetrones, este contrato tuvo un costo de</t>
    </r>
  </si>
  <si>
    <r>
      <rPr>
        <b/>
        <sz val="12"/>
        <rFont val="Arial"/>
        <family val="2"/>
      </rPr>
      <t xml:space="preserve">H17:044-16 Garantías del Contrato 13000250 OK, Administrativa con presunta incidencia disciplinaria </t>
    </r>
    <r>
      <rPr>
        <sz val="12"/>
        <rFont val="Arial"/>
        <family val="2"/>
      </rPr>
      <t>El Contrato de Compraventa 13000250 OK fue interrumpido a través del Acta de Suspensión Temporal del plazo 1 el 18/02/2015, por un término de cuatro (4) meses . En ésta el contratista se obligaba a ampliar el término de vigencia de las garantías que amparan el presente contrato, obligación</t>
    </r>
  </si>
  <si>
    <r>
      <rPr>
        <b/>
        <sz val="12"/>
        <rFont val="Arial"/>
        <family val="2"/>
      </rPr>
      <t xml:space="preserve">H18:044-16 Antena G7, Contrato 13000250 OK. Administrativo con presunta incidencia disciplinaria. </t>
    </r>
    <r>
      <rPr>
        <sz val="12"/>
        <rFont val="Arial"/>
        <family val="2"/>
      </rPr>
      <t>En el Contrato 13000250 OK del 5 de  diciembre de 2013, se adquirieron las antenas para el radar primario y secundario del Tablazo; para el radar primario ATCR 44M se compró una Antena G7 por $2.650 millones y para el secundario MSSR SIR-S una antena ALE 9 por $480.8 millones.</t>
    </r>
  </si>
  <si>
    <r>
      <rPr>
        <b/>
        <sz val="12"/>
        <rFont val="Arial"/>
        <family val="2"/>
      </rPr>
      <t xml:space="preserve">H19:044-16 Plazo y Ejecución del Contrato 13000250 OK 2013 Administrativo con presunta incidencia disciplinaria </t>
    </r>
    <r>
      <rPr>
        <sz val="12"/>
        <rFont val="Arial"/>
        <family val="2"/>
      </rPr>
      <t>El Contrato 13000250 OK 2013, tenía como plazo siete (7) meses y quince (15) días calendarios, el cual fue suspendido por cuatro meses y de acuerdo a esta modificación finalizaba el 25 de noviembre de 2014.</t>
    </r>
  </si>
  <si>
    <r>
      <rPr>
        <b/>
        <sz val="12"/>
        <rFont val="Arial"/>
        <family val="2"/>
      </rPr>
      <t xml:space="preserve">H20:044-16 Actualización Radar CARIMAGUA, Contrato 15000346 OK. Administrativo con presunta incidencia disciplinaria. </t>
    </r>
    <r>
      <rPr>
        <sz val="12"/>
        <rFont val="Arial"/>
        <family val="2"/>
      </rPr>
      <t>La Aerocivil suscribió el 28 de diciembre de 2015 el Contrato 15000346 OK, cuyo objeto es la “Actualización, Instalación y puesta en Funcionamiento del Sistema de Vigilancia Aeronáutica Cabeza Radar Carimagua”; por $19.035,6 millones; al revisar los documentos precontract</t>
    </r>
  </si>
  <si>
    <r>
      <rPr>
        <b/>
        <sz val="12"/>
        <rFont val="Arial"/>
        <family val="2"/>
      </rPr>
      <t xml:space="preserve">H21:044-16 Ejecución Contrato 14000165-OK. Administrativo con presunta incidencia disciplinaria. </t>
    </r>
    <r>
      <rPr>
        <sz val="12"/>
        <rFont val="Arial"/>
        <family val="2"/>
      </rPr>
      <t>En el desarrollo del Contrato 14000165-OK, cuyo objeto es “Diseño, suministro, instalación y puesta en funcionamiento de equipos para renovar la red de comunicaciones satelital (VSAT)”, Se observó que éste tuvo una (1) modificación, una (1) adición, cuatro (4) prórrogas, dos (2) suspensiones</t>
    </r>
  </si>
  <si>
    <r>
      <rPr>
        <b/>
        <sz val="12"/>
        <rFont val="Arial"/>
        <family val="2"/>
      </rPr>
      <t xml:space="preserve">H22:044-16 Planeación Contrato 13000274-OJ-2013. Administrativo con presunta incidencia disciplinaria. </t>
    </r>
    <r>
      <rPr>
        <sz val="12"/>
        <rFont val="Arial"/>
        <family val="2"/>
      </rPr>
      <t>El Contrato de Compraventa 13000274-OJ, fue iniciado el 13 de enero de 2014, el plazo inicial vencía el 13 de agosto de 2014; no obstante, a la fecha de terminación, no se había cumplido con el objeto contractual, debido a problemas en la consecución de autorizaciones para el uso del es</t>
    </r>
  </si>
  <si>
    <r>
      <rPr>
        <b/>
        <sz val="12"/>
        <rFont val="Arial"/>
        <family val="2"/>
      </rPr>
      <t>H23:044-16 Adición Contrato 14000169 OK 2014 Administrativa con presunta incidencia disciplinaria</t>
    </r>
    <r>
      <rPr>
        <sz val="12"/>
        <rFont val="Arial"/>
        <family val="2"/>
      </rPr>
      <t xml:space="preserve"> En desarrollo del Contrato 14000169-OK, suscrito el 26 de diciembre de 2014, se suscribió el Acto de Adición y Prórroga 02 el 29/12/2015, por $4.105.9 millones y cuatro (4) meses de plazo respectivamente; se evidenciaron las siguientes situaciones: La adición referida en el párrafo anterior,</t>
    </r>
  </si>
  <si>
    <r>
      <rPr>
        <b/>
        <sz val="12"/>
        <rFont val="Arial"/>
        <family val="2"/>
      </rPr>
      <t>H24:044-16 Pruebas de Aceptación de Fábrica Contrato 14000168 OK del 2014 - Administrativo con presunta incidencia disciplinaria y fiscal.</t>
    </r>
    <r>
      <rPr>
        <sz val="12"/>
        <rFont val="Arial"/>
        <family val="2"/>
      </rPr>
      <t xml:space="preserve"> Las Pruebas de Aceptación de Fábrica (FAT) de acuerdo con lo establecido en el Anexo 2 – Especificaciones Técnicas del contrato, numeral 10  para los ítems 1  y 2 , se señaló entre otros temas lo siguiente: “Dichas certificaciones y documentos </t>
    </r>
  </si>
  <si>
    <r>
      <rPr>
        <b/>
        <sz val="12"/>
        <rFont val="Arial"/>
        <family val="2"/>
      </rPr>
      <t xml:space="preserve">H25:044-16 Entrenamiento en Fábrica Contrato 14000168 OK del 2014 - Administrativo con presunta incidencia disciplinaria y fiscal. </t>
    </r>
    <r>
      <rPr>
        <sz val="12"/>
        <rFont val="Arial"/>
        <family val="2"/>
      </rPr>
      <t>Teniendo en cuenta lo establecido para el entrenamiento en fábrica en el Anexo 2 – Especificaciones Técnicas en el numeral 11 para los ítems 1  y 2  y en Formato 7  presentado por el contratista, no obstante, de no coincidir el número de funcionarios, se tomó</t>
    </r>
  </si>
  <si>
    <r>
      <rPr>
        <b/>
        <sz val="12"/>
        <rFont val="Arial"/>
        <family val="2"/>
      </rPr>
      <t>H26:044-16 Acta de Modificación del Contrato 14000168 OK. Administrativo con presunta incidencia disciplinaria.</t>
    </r>
    <r>
      <rPr>
        <sz val="12"/>
        <rFont val="Arial"/>
        <family val="2"/>
      </rPr>
      <t xml:space="preserve"> El 30 de octubre de 2015, se suscribió el acta de modificación del Contrato 14000168 OK de 2014 con referencia: Modificación sitios (aeropuertos) instalación inicial sistemas VCS, novedad avalada por el Comité de Adiciones, Modificaciones y Prórrogas, tal como consta en la Acta</t>
    </r>
  </si>
  <si>
    <r>
      <rPr>
        <b/>
        <sz val="12"/>
        <rFont val="Arial"/>
        <family val="2"/>
      </rPr>
      <t xml:space="preserve">H27:044-16 Formato Principios de Procedencia 0.92 – Administrativo con presunta incidencia disciplinaria. </t>
    </r>
    <r>
      <rPr>
        <sz val="12"/>
        <rFont val="Arial"/>
        <family val="2"/>
      </rPr>
      <t>En información suministrada por la entidad referente al proceso de 14000024 OS de 2014, en el Formato Principios de Procedencia 0.92 – Titulo- Información General del Proyecto – Modalidades de Selección: Licitación Pública, Selección Abreviada, Concurso de Méritos y Contratación Dire</t>
    </r>
  </si>
  <si>
    <r>
      <rPr>
        <b/>
        <sz val="12"/>
        <rFont val="Arial"/>
        <family val="2"/>
      </rPr>
      <t xml:space="preserve">H29:044-16 Anexo Técnico 2 Especificaciones Técnicas Proceso 14000024 OS- Administrativo con presunta incidencia disciplinaria. </t>
    </r>
    <r>
      <rPr>
        <sz val="12"/>
        <rFont val="Arial"/>
        <family val="2"/>
      </rPr>
      <t>De acuerdo con la información suministrada y anexa en el SECOP se evidencia las siguientes inconsistencias: a) De acuerdo con lo descrito en la página 24, del Documento Respuesta Observaciones, se ve el análisis que hacen al numeral 15.3 Certificación de Experie</t>
    </r>
  </si>
  <si>
    <r>
      <rPr>
        <b/>
        <sz val="12"/>
        <rFont val="Arial"/>
        <family val="2"/>
      </rPr>
      <t xml:space="preserve">H30:044-16 Presentación de Oferta Proceso 14000024 OS - Administrativo con presunta incidencia disciplinaria. </t>
    </r>
    <r>
      <rPr>
        <sz val="12"/>
        <rFont val="Arial"/>
        <family val="2"/>
      </rPr>
      <t>En la oferta presentada por el Consorcio, no se evidencia que haya sido avalada por un Ingeniero Civil, tal como lo estableció el formato en su nota donde indica “En caso que el Representante Legal no sea Ingeniero Civil, deberá, ser abonada por un profesional con ese perfil”,</t>
    </r>
  </si>
  <si>
    <r>
      <rPr>
        <b/>
        <sz val="12"/>
        <rFont val="Arial"/>
        <family val="2"/>
      </rPr>
      <t>H31:044-16 Cláusulas del Contrato 14000168 OK.  Administrativo con presunta incidencia disciplinaria.</t>
    </r>
    <r>
      <rPr>
        <sz val="12"/>
        <rFont val="Arial"/>
        <family val="2"/>
      </rPr>
      <t xml:space="preserve"> Dentro de las cláusulas del Contrato de Suministro e Instalación 14000168 OK 2014, se evidencian algunas inconsistencias, como son: Cláusula Décima Tercera – Garantías: Anticipo: En una cuantía equivalente al cien por ciento (100%) del valor total del contrato con una vigencia igual al</t>
    </r>
  </si>
  <si>
    <r>
      <rPr>
        <b/>
        <sz val="12"/>
        <rFont val="Arial"/>
        <family val="2"/>
      </rPr>
      <t>H32:044-16 Rendimientos Financieros Contrato 14000168 OK - Administrativo con presunta incidencia disciplinaria</t>
    </r>
    <r>
      <rPr>
        <sz val="12"/>
        <rFont val="Arial"/>
        <family val="2"/>
      </rPr>
      <t xml:space="preserve"> Los Rendimientos Financieros generados en el Patrimonio Autónomo Consorcio  31-49455 en desarrollo del objeto del Contrato 14000168 OK de 2014, no fueron consignados  a la Dirección del Tesoro Nacional (DTN) del Ministerio de Hacienda y Crédito Público  acuerdo a lo establecido</t>
    </r>
  </si>
  <si>
    <r>
      <rPr>
        <b/>
        <sz val="12"/>
        <rFont val="Arial"/>
        <family val="2"/>
      </rPr>
      <t>H33:044-16 Resolución de Adjudicación Contrato 14000168 OK de 2014 Administrativo</t>
    </r>
    <r>
      <rPr>
        <sz val="12"/>
        <rFont val="Arial"/>
        <family val="2"/>
      </rPr>
      <t xml:space="preserve"> En la Resolución Número 06129, por la cual se Adjudica la Solicitud Púbica de Oferta 14000024 OS de 2014, de fecha 24 diciembre de 2014 se evidencian las siguientes inconsistencias: En los considerandos hacen referencia “Que el cronograma final establecido para la Solicitud Pública de Oferta No. 14000024 OS</t>
    </r>
  </si>
  <si>
    <r>
      <rPr>
        <b/>
        <sz val="12"/>
        <rFont val="Arial"/>
        <family val="2"/>
      </rPr>
      <t>H34:044-16 Plan de Inversión del Anticipo del Contrato 14000168 OK 2014 - Administrativo</t>
    </r>
    <r>
      <rPr>
        <sz val="12"/>
        <rFont val="Arial"/>
        <family val="2"/>
      </rPr>
      <t xml:space="preserve"> De acuerdo con la información suministrada por la Entidad mediante oficio 1000.250.2-20160399936 de fecha 7 de octubre de 2016, no se evidencia que la Aeronáutica haya realizado seguimiento al Plan de Inversión y Ejecución del Anticipo, es así que anexan solamente los informes de la Fiduciaria de Ene</t>
    </r>
  </si>
  <si>
    <r>
      <rPr>
        <b/>
        <sz val="12"/>
        <rFont val="Arial"/>
        <family val="2"/>
      </rPr>
      <t xml:space="preserve">H36:044-16 Informe de Comisión Contrato 14000168 OK de 2014- Administrativo </t>
    </r>
    <r>
      <rPr>
        <sz val="12"/>
        <rFont val="Arial"/>
        <family val="2"/>
      </rPr>
      <t>De acuerdo con la información suministrada por la Aeronáutica, mediante oficio 4200.2016040354 del 10 de octubre de 2016, sobre el Informe de Cumplido de Comisión de Viáticos, en cumplimiento de la Resolución 02211 del 5 de septiembre de 2015, mediante la cual se confirió una comisión de servicios en el exterior</t>
    </r>
  </si>
  <si>
    <r>
      <rPr>
        <b/>
        <sz val="12"/>
        <rFont val="Arial"/>
        <family val="2"/>
      </rPr>
      <t xml:space="preserve">H37:044-16 Ingresos Equipos y Muebles Contrato 14000168 Ok de 2014 – Administrativo. </t>
    </r>
    <r>
      <rPr>
        <sz val="12"/>
        <rFont val="Arial"/>
        <family val="2"/>
      </rPr>
      <t>El ingreso de los veinte dos (22) equipos y los muebles adquiridos en desarrollo del objeto del Contrato 14000168 ok DE 2014, presenta incoherencia entre la información de las Actas de Recibo Parcial, Almacén y los Informes reportados por el contratista en la información suministrada por la Entidad se</t>
    </r>
  </si>
  <si>
    <r>
      <rPr>
        <b/>
        <sz val="12"/>
        <rFont val="Arial"/>
        <family val="2"/>
      </rPr>
      <t>H38:044-16 Acta de Suspensión Temporal Contrato 14000168 OK  del 2014. Administrativo.</t>
    </r>
    <r>
      <rPr>
        <sz val="12"/>
        <rFont val="Arial"/>
        <family val="2"/>
      </rPr>
      <t xml:space="preserve"> En el Acta de Suspensión Temporal del Plazo 001 de fecha 21/04/2016 se suspendió el plazo de ejecución del Contrato 14000168 OK  del 2014, por el término de 31 días calendario, contados a partir del 22/04/2016 y hasta 22/05/2016, sustentada en los considerando que “… Dado que a la fecha se encuentra</t>
    </r>
  </si>
  <si>
    <t>Se anexa acta de creación comité técnico: No.  01 del 09 de marzo de 2017 
Se anexa cronograma de inversión 2017 
Se anexa informe de seguimiento contractual 2017
Se anexa, acta comité directivo con semáforo en verde a dic. 2016
Se anexa ejecución presupuestal 2016</t>
  </si>
  <si>
    <t>Se Aprobó plan de visitas
Se realizó visita de inspección al aeropuerto cesar Gaviria Trujillo por parte de la subdirección general y el grupo de planes maestros
Pendiente entrega plan de acción por parte de la Gobernación. 
Se anexa plan de visitas y su aprobación.
Se anexa informe de visita al aeropuerto</t>
  </si>
  <si>
    <t>FILA_46</t>
  </si>
  <si>
    <t>FILA_48</t>
  </si>
  <si>
    <t>FILA_49</t>
  </si>
  <si>
    <t>FILA_50</t>
  </si>
  <si>
    <t>FILA_54</t>
  </si>
  <si>
    <t>FILA_55</t>
  </si>
  <si>
    <t>FILA_56</t>
  </si>
  <si>
    <t>FILA_57</t>
  </si>
  <si>
    <t>FILA_61</t>
  </si>
  <si>
    <t>FILA_66</t>
  </si>
  <si>
    <t>FILA_68</t>
  </si>
  <si>
    <t>FILA_72</t>
  </si>
  <si>
    <t>FILA_76</t>
  </si>
  <si>
    <t>FILA_78</t>
  </si>
  <si>
    <t>FILA_79</t>
  </si>
  <si>
    <t>FILA_82</t>
  </si>
  <si>
    <t>FILA_83</t>
  </si>
  <si>
    <t>FILA_84</t>
  </si>
  <si>
    <t>FILA_87</t>
  </si>
  <si>
    <t>FILA_88</t>
  </si>
  <si>
    <t>FILA_90</t>
  </si>
  <si>
    <t>FILA_93</t>
  </si>
  <si>
    <t>FILA_94</t>
  </si>
  <si>
    <t>FILA_95</t>
  </si>
  <si>
    <t>FILA_100</t>
  </si>
  <si>
    <t>FILA_136</t>
  </si>
  <si>
    <t>FILA_137</t>
  </si>
  <si>
    <t>FILA_179</t>
  </si>
  <si>
    <t>FILA_180</t>
  </si>
  <si>
    <t>FILA_181</t>
  </si>
  <si>
    <t>FILA_186</t>
  </si>
  <si>
    <t>FILA_187</t>
  </si>
  <si>
    <t>FILA_188</t>
  </si>
  <si>
    <t>FILA_190</t>
  </si>
  <si>
    <t>FILA_191</t>
  </si>
  <si>
    <t>FILA_238</t>
  </si>
  <si>
    <t>FILA_239</t>
  </si>
  <si>
    <t>FILA_240</t>
  </si>
  <si>
    <t>FILA_241</t>
  </si>
  <si>
    <t>FILA_243</t>
  </si>
  <si>
    <t>FILA_244</t>
  </si>
  <si>
    <t>FILA_245</t>
  </si>
  <si>
    <t>FILA_246</t>
  </si>
  <si>
    <t>FILA_247</t>
  </si>
  <si>
    <t>FILA_248</t>
  </si>
  <si>
    <t>FILA_249</t>
  </si>
  <si>
    <t>FILA_254</t>
  </si>
  <si>
    <t>FILA_255</t>
  </si>
  <si>
    <t>FILA_256</t>
  </si>
  <si>
    <t>FILA_257</t>
  </si>
  <si>
    <t>FILA_258</t>
  </si>
  <si>
    <t>FILA_265</t>
  </si>
  <si>
    <t>FILA_266</t>
  </si>
  <si>
    <t>FILA_279</t>
  </si>
  <si>
    <t>FILA_290</t>
  </si>
  <si>
    <t>FILA_291</t>
  </si>
  <si>
    <t>FILA_293</t>
  </si>
  <si>
    <t>FILA_302</t>
  </si>
  <si>
    <t>FILA_305</t>
  </si>
  <si>
    <t>FILA_306</t>
  </si>
  <si>
    <t>FILA_307</t>
  </si>
  <si>
    <t>FILA_308</t>
  </si>
  <si>
    <t>FILA_309</t>
  </si>
  <si>
    <t>FILA_310</t>
  </si>
  <si>
    <t>FILA_311</t>
  </si>
  <si>
    <t>FILA_312</t>
  </si>
  <si>
    <t>FILA_314</t>
  </si>
  <si>
    <t>FILA_316</t>
  </si>
  <si>
    <t>FILA_328</t>
  </si>
  <si>
    <t>FILA_330</t>
  </si>
  <si>
    <t>FILA_404</t>
  </si>
  <si>
    <t>FILA_405</t>
  </si>
  <si>
    <t>FILA_406</t>
  </si>
  <si>
    <t>FILA_407</t>
  </si>
  <si>
    <t>FILA_408</t>
  </si>
  <si>
    <t>FILA_409</t>
  </si>
  <si>
    <t>FILA_413</t>
  </si>
  <si>
    <t>FILA_418</t>
  </si>
  <si>
    <t>FILA_419</t>
  </si>
  <si>
    <t>FILA_420</t>
  </si>
  <si>
    <t>FILA_421</t>
  </si>
  <si>
    <t>FILA_422</t>
  </si>
  <si>
    <t>FILA_423</t>
  </si>
  <si>
    <t>FILA_424</t>
  </si>
  <si>
    <t>FILA_425</t>
  </si>
  <si>
    <t>FILA_428</t>
  </si>
  <si>
    <t>FILA_434</t>
  </si>
  <si>
    <t>FILA_444</t>
  </si>
  <si>
    <t>FILA_466</t>
  </si>
  <si>
    <t>FILA_467</t>
  </si>
  <si>
    <t>FILA_473</t>
  </si>
  <si>
    <t>FILA_474</t>
  </si>
  <si>
    <t>FILA_481</t>
  </si>
  <si>
    <t>FILA_482</t>
  </si>
  <si>
    <t>FILA_483</t>
  </si>
  <si>
    <t>FILA_484</t>
  </si>
  <si>
    <t>FILA_519</t>
  </si>
  <si>
    <t>FILA_521</t>
  </si>
  <si>
    <t>FILA_522</t>
  </si>
  <si>
    <t>FILA_527</t>
  </si>
  <si>
    <t>FILA_529</t>
  </si>
  <si>
    <t>FILA_531</t>
  </si>
  <si>
    <t>FILA_556</t>
  </si>
  <si>
    <t>FILA_557</t>
  </si>
  <si>
    <t>FILA_558</t>
  </si>
  <si>
    <t>FILA_559</t>
  </si>
  <si>
    <t>FILA_563</t>
  </si>
  <si>
    <t>FILA_567</t>
  </si>
  <si>
    <t>FILA_568</t>
  </si>
  <si>
    <t>FILA_569</t>
  </si>
  <si>
    <t>FILA_570</t>
  </si>
  <si>
    <t>FILA_579</t>
  </si>
  <si>
    <t>Elaborar el procedimiento de elaboración y tramite del Anteproyecto de Presupuesto de la Entidad.</t>
  </si>
  <si>
    <t>1. Procedimiento y flujograma cargado en ISOLUCION GDIR-1.0-06-001 Programación del presupuesto de ingresos y gastos V.3</t>
  </si>
  <si>
    <r>
      <t>H1:045-15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</si>
  <si>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r>
      <t xml:space="preserve">H102:013-16 Acta de Aprobación Proyecto de Presupuesto 2015. Administrativo con presunta incidencia disciplinaria. </t>
    </r>
    <r>
      <rPr>
        <sz val="12"/>
        <rFont val="Arial"/>
        <family val="2"/>
      </rPr>
      <t>El Acuerdo 009 del 19/05/2005, mediante el cual se adopta el Reglamento del Consejo Directivo de la Unidad Administrativa Especial de Aeronáutica Civil, en su literal 3 del artículo 6º, establece como funciones del Consejo Directivo de la Aerocivil, “Aprobar</t>
    </r>
  </si>
  <si>
    <r>
      <t xml:space="preserve">Elaborar y aprobar los documentos que estandaricen la formulación, seguimiento y actualización de la planeación de la Entidad.
</t>
    </r>
    <r>
      <rPr>
        <b/>
        <sz val="12"/>
        <rFont val="Arial"/>
        <family val="2"/>
      </rPr>
      <t/>
    </r>
  </si>
  <si>
    <t xml:space="preserve">Elaboración de la Resolución de baja de elementos inservibles. Contratar con el Banco Popular la venta de los elementos dados de baja a través del sistema Martillo y obtener el acta final de venta. </t>
  </si>
  <si>
    <t>Resolución de baja de elementos inservibles.
Contrato suscrito con el Banco Popular para la venta de los elementos inservibles.
Acta final de venta del Banco Popular.</t>
  </si>
  <si>
    <t>Resolución numerada y firmada.
Contrato.
Acta final</t>
  </si>
  <si>
    <t>DIRECCIÓN REGIONAL ATLÁNTICO</t>
  </si>
  <si>
    <t>Se adjutnas acta de conciliación de saldos con la ANI a diciembre 31 de 2016 y a junio 30 de 2017.   SE  ANEXAN   2    ACTAS   DE  CONCILIACION   CORTES   DIC  DE  2016  Y   JUNIO  DE  2017,   EN  5   FOLIOS  UTILES.  17-07-2017 Se adjuntan los soportes mencionados.</t>
  </si>
  <si>
    <t>Se adjunta notas especificas y generales con corte 31 diciembre de 2016   en  55 folios  utiles.  17-07/2017 Se adjuntan las notas contables a diciembre 31 de 2017</t>
  </si>
  <si>
    <t>21/04/2017  Se adjunta reporte de cartera y oficio a informática,  no obstante este último no tiene el objeto de solicitar adecuaciones técnicas tal como lo establece la acción de mejora propuesta por el área. 17-07-2017 Se evidencian los soportes de solicitud y reportes donde se genera la cartera reportada y no reportada a coactiva</t>
  </si>
  <si>
    <t>21/04/2017  Se adjunta reporte de cartera y conciliación entre cartera y contabilidad con corte a diciembre 31 de 2016.      se   adjuntan  concliaciones   a  dic   31  de  2016  y  a marzo   31  de  2017. 17/07/2017: Se adjunta conciliación entre las áreas  a marzo de 2017</t>
  </si>
  <si>
    <t>21/04/2017  Se adjunta oficio a comercialización   en   4   folios   solicitando  informacion   de    OPEX  Y  CAPEX      en   (4 )  folios   utiles,       y    comprobante de la   reclasificacion  por   $13,943,336,205   (1)   folio. 17-07-2017 Se adjuntan los documentos mencionados e inventario actualizado reclacificado.</t>
  </si>
  <si>
    <t>21/04/2017 Se adjunta reporte de conciliación al cierre de la vigencia 2016                                              17/07/2017 Se adjunta conciliación al corte diciembre 31 de 2016 y a  marzo  de 2017</t>
  </si>
  <si>
    <r>
      <rPr>
        <b/>
        <sz val="12"/>
        <rFont val="Arial"/>
        <family val="2"/>
      </rPr>
      <t xml:space="preserve">H22:040-14 Bienes para dar De Baja (A) </t>
    </r>
    <r>
      <rPr>
        <sz val="12"/>
        <rFont val="Arial"/>
        <family val="2"/>
      </rPr>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t>
    </r>
  </si>
  <si>
    <t>Oficio a comercialización y asiento contable, pendiente obras de modernización el Dorado
Inventario de bienes muebles e inmuebles el Dorado, Cucuta, Bucaramanga, Riohacha,Valledupar y Barrancabermeja.
Oficio a comercialización obras pendietnes de modernización el Dorado y Cartagena.
Pendiente gestión solicitud a comercialización sobre obras de modernización de ElDorado y Cartagena</t>
  </si>
  <si>
    <t>Se adjunta procedimiento de contabilización de encargos fiduciarios y conciliación a diciembre 31 de 2016
Se adjunta el procedimiento de contabilización de encargos fiduciarios y conciliación  con los informes de fiducias a  31 de diciembre de 2016, a 31 de marzo y 30 de junio de 2017
Conciliación de las 2 fiducias registradas en la cuenta 142404 de las cuales la entidad es fiducomitente</t>
  </si>
  <si>
    <t>Se reclasifican Bienes de Uso Publico en Cosntrucción-Red Aeroportuaria a Bienes de Uso Publico Historicos y Culturales entregados a terceros-Red Aeroportuaria por $1.632.235
Se anexan Oficios, informes, actas y comprobantes contables.
ANI informa a la AEROCIVIL, que el Tribunal de Arbitramento está en etapa de conciliación.
Se adjuntan los registros contables de las actas recibidas</t>
  </si>
  <si>
    <t xml:space="preserve">Se reclasificaron Bienes de Uso Publico en Construcción-Red Aeroportuaria a Bienes de Uso Publico Historicos y Culturales entregados a terceros-Red Aeroportuaria, la suma de $1.632.235.
Se envío oficio  a la Oficina Comercialización solicitando la información sobre las obras del DELTA el Dorado y Cartagena.
Continúa pendiente de registrar saldo de la información.
</t>
  </si>
  <si>
    <t>Se adjunta conciliación al corte de diciembre de 2016.   se  han   realizado   concliaciones   entre   el    Grupo  de   Cartera -  Contabilidad , facturacion, Contabilidad Tesoreria  Contabilidad   lo  anterio    con  el  fin  de   depurar   saldos  y  hacer   veraces  los   saldos  en  los  estados  financieros
Se adjunta conciliación al corte diciembre 31 de 2016 y a  marzo  de 2017.</t>
  </si>
  <si>
    <t>Se adjunta 2 cuentas conciliadas.
Se adjunta 2 actas de mesas de trabajo realizadas con la Contaduría General  de la Nación y  conciliaciones de operaciones reciprocas.
Se    adjutan 9   archivos   que  documentan  las  conciliaciones  de las  cuentas  reciprocas
Se adjuntan conciliaciones y reporte de la totalidad de las entidades, incluidas las que no respondieron la circularización</t>
  </si>
  <si>
    <t>Se anexa apartes del Regimen de Contabilidad Pública y la Res. 237 donde se puede evidenciar  la doctrina contable en lo referente a la amortización de los bienes concesionados. Igualmente se adjuntan los comprobantes contables de la reversión realizados en el año 2015.
Se adjuntan los soportes antes mencionados. 
Se anexan soportes en 259 Folios Utiles.</t>
  </si>
  <si>
    <t>Se reclasificaron Bienes de Uso Publico en Cosntrucción-Red Aeroportuaria a Bienes de Uso Publico Historicos y Culturales entregados a terceros-Red Aeroportuaria, por  $1.632.235 millones
Se anexan Oficios, informes, actas y comprobantes contables.
Se Anexan 19 Archivos (Entrega de obras OPAIN comprobante 1 2 y 3 entrega contable, actas de verificación, oficio a Inmuebles, ETC.</t>
  </si>
  <si>
    <t>Se adelantan auditorias  en  cada  uno  de los  aeropuertos   con salida  de  pasajeros  extranjeros residentes y  colombianos   y  los sujetos  de  exencion.
Se adjunta oficio 3305-2017008334-15/02/2017 informe de auditoria Regional Cundinamarca. Se  anexan   4  auditorias  conjuntas.
Se adjuntan seguimientos primer trimestre de 2017 y cruces de información con Operaciones Aéreas.</t>
  </si>
  <si>
    <t>Se anexa oficio a la DDA y Grupo de Inmuebles solicitando información para la actuañlización de los permisos de opreación y Acta de reunión del 20 de septiembre de  2016 tratando el tema.
A la fecha se han inspeccionado un total de 7 aerodromos y se ha generado resolución de actualización del permiso de operación del aeródromo de Aguachica Cesar.
Se anexa cronograma de visitas.</t>
  </si>
  <si>
    <t xml:space="preserve">Como acción preventiva se desarrollará el procedimiento que determine y establezca los procesos que se deben llevar al interior de la Entidad desde el momento que se ordena el pago al juzgado hasta el momento en que la Dirección Financiera  incorpore el bien a los haberes de la Entidad.
</t>
  </si>
  <si>
    <t>Procedimiento elaborado y socializado.</t>
  </si>
  <si>
    <t xml:space="preserve">1.Realizar procedimiento que involucre la entrega del bien hasta la incorporacion en la cuenta del  patrimonio del estado.
</t>
  </si>
  <si>
    <t>Informar al comité y al GRJ con circular que a partir de la fecha se designará un abogado diferente al que llevo el proceso para que realice el estudio de repetición que se presentara al comité e inicie la demanda
Desarrollar procedimiento que incorpore la anterior medida y desarrolle las actividades que debe realizar el apoderado de la Entidad para el inicio del proceso de repetición</t>
  </si>
  <si>
    <t>Elaboración de circular 
Elaborar procedimiento.</t>
  </si>
  <si>
    <t>Circular socializada
Procedimiento socializado</t>
  </si>
  <si>
    <t>Se realizara procedimiento con asesoria de la Oficina de Planeación</t>
  </si>
  <si>
    <t>Elaboración del procedimiento</t>
  </si>
  <si>
    <t>Procedimiento socializado</t>
  </si>
  <si>
    <t>Se elaborará Resolución que contenga los lineamientos dados por la Agencia Nacional de Defensa y que determine el paso a paso que se debe llevar a cabo al interior de la Entidad que permita determinar la conciliación de los valores entre la Oficina Asesora Juridica y la Dirección Financiera.</t>
  </si>
  <si>
    <t xml:space="preserve">1.Elaborar resolución con lineamientos de la Agencia Nacional de Defensa </t>
  </si>
  <si>
    <r>
      <t xml:space="preserve">1.Resolucion
</t>
    </r>
    <r>
      <rPr>
        <b/>
        <sz val="12"/>
        <rFont val="Arial"/>
        <family val="2"/>
      </rPr>
      <t/>
    </r>
  </si>
  <si>
    <t>Se elaborará Resoluciuon que determine plazos perentorios para el apoderado a fin de realizar el pago de las sentencias en un termino no mayor a 45 días.</t>
  </si>
  <si>
    <t>Elaborar Resolución que contenga los procedimientos para un pago en un tiempo no mayor a 45 días</t>
  </si>
  <si>
    <t>1.Resolucion</t>
  </si>
  <si>
    <t>Se elaborara con la asesoria de la Oficina de Planeación un procedimiento que permita determinar controles y hacer efectivo la recuperación de los valores pagados por la entidad como resultado de sentenecias solidarias.</t>
  </si>
  <si>
    <t>Elaborar procedimiento que determine el paso a paso que debe desarrollar el Grupo Coactivo para la recuperación de estos dineros</t>
  </si>
  <si>
    <t xml:space="preserve">Elaborar resolución con lineamientos de la Agencia Nacional de Defensa </t>
  </si>
  <si>
    <t>Resolucion con lineamientos de Defensa Juridica y socializada</t>
  </si>
  <si>
    <r>
      <rPr>
        <b/>
        <sz val="12"/>
        <rFont val="Arial"/>
        <family val="2"/>
      </rPr>
      <t>H61:00-14 Responsabilidad Civil Extracontractual (A)</t>
    </r>
    <r>
      <rPr>
        <sz val="12"/>
        <rFont val="Arial"/>
        <family val="2"/>
      </rPr>
      <t xml:space="preserve">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t>
    </r>
  </si>
  <si>
    <r>
      <rPr>
        <b/>
        <sz val="12"/>
        <rFont val="Arial"/>
        <family val="2"/>
      </rPr>
      <t>H63:00-14 Indemnización de Perjuicios(A)</t>
    </r>
    <r>
      <rPr>
        <sz val="12"/>
        <rFont val="Arial"/>
        <family val="2"/>
      </rPr>
      <t xml:space="preserve">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r>
  </si>
  <si>
    <r>
      <rPr>
        <b/>
        <sz val="12"/>
        <rFont val="Arial"/>
        <family val="2"/>
      </rPr>
      <t>H64:00-14 Reparación Directa Vuelo 501.(A)</t>
    </r>
    <r>
      <rPr>
        <sz val="12"/>
        <rFont val="Arial"/>
        <family val="2"/>
      </rPr>
      <t>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r>
  </si>
  <si>
    <r>
      <rPr>
        <b/>
        <sz val="12"/>
        <rFont val="Arial"/>
        <family val="2"/>
      </rPr>
      <t>H65:00-14 Accidente Aéreo - Avión HK 1776(A)</t>
    </r>
    <r>
      <rPr>
        <sz val="12"/>
        <rFont val="Arial"/>
        <family val="2"/>
      </rPr>
      <t xml:space="preserve">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r>
  </si>
  <si>
    <r>
      <t>H59:045-15 (AyD) Medio de control de repetición. (A y D).</t>
    </r>
    <r>
      <rPr>
        <sz val="12"/>
        <rFont val="Arial"/>
        <family val="2"/>
      </rPr>
      <t>De la información suministrada por la Entidad, se identificó que en los fallos de las autoridades judiciales, además del daño antijurídico demostrado a las víctimas, se en varios casos, los fallos reflejan presunta responsabilidad de agentes del Estado. Sin embargo, el Comité de Conciliaciones consideró que no hubo prueba sumaria</t>
    </r>
  </si>
  <si>
    <r>
      <t>H60:045-15</t>
    </r>
    <r>
      <rPr>
        <sz val="12"/>
        <rFont val="Arial"/>
        <family val="2"/>
      </rPr>
      <t xml:space="preserve"> </t>
    </r>
    <r>
      <rPr>
        <b/>
        <sz val="12"/>
        <rFont val="Arial"/>
        <family val="2"/>
      </rPr>
      <t xml:space="preserve">(A) Gestión para el cobro de sentencias con responsabilidad solidaria, pagadas por Aerocivil. (A) </t>
    </r>
    <r>
      <rPr>
        <sz val="12"/>
        <rFont val="Arial"/>
        <family val="2"/>
      </rPr>
      <t>La Entidad pagó en la vigencia 2014 siete (7) sentencias con responsabilidad solidaria72. Sin embargo, se pudo identificcir que a 31 de diciembre de 2014 la entidad no ha había realizado gestiones con mirar a recuperar los dineros pagados; solamente con posterioridad al requerim</t>
    </r>
  </si>
  <si>
    <r>
      <t>H68:045-15</t>
    </r>
    <r>
      <rPr>
        <sz val="12"/>
        <rFont val="Arial"/>
        <family val="2"/>
      </rPr>
      <t xml:space="preserve"> </t>
    </r>
    <r>
      <rPr>
        <b/>
        <sz val="12"/>
        <rFont val="Arial"/>
        <family val="2"/>
      </rPr>
      <t xml:space="preserve">Provisión para Contingencias. (A y D) </t>
    </r>
    <r>
      <rPr>
        <sz val="12"/>
        <rFont val="Arial"/>
        <family val="2"/>
      </rPr>
      <t xml:space="preserve">Los registros de la causación del pasivo por concepto de contingencias difieren en $2.753 millones con respecto al movimiento de la cuenta durante el periodo analizado lo que subestimó los pasivos, debido a la falta de depuración y conciliación de saldos al cierre del periodo. Por otra parte, se evidenciaron seis (6) procesos </t>
    </r>
  </si>
  <si>
    <r>
      <t xml:space="preserve">H83:013-16 Trámite pagos de intereses sentencias judiciales. Administrativo. </t>
    </r>
    <r>
      <rPr>
        <sz val="12"/>
        <rFont val="Arial"/>
        <family val="2"/>
      </rPr>
      <t>En la vigencia 2015 la Aerocivil realizó pagos de intereses en los siguientes casos: 1. Mediante las Resoluciones 02418 del 28/05/13 y 03465 del 12/07/13 , se dio cumplimiento a la sentencia ordenando el pago, quedando pendiente la liquidación y pago de intereses, los cuales la entidad procedió a liquidar a tra</t>
    </r>
  </si>
  <si>
    <r>
      <t xml:space="preserve">H84:013-16 Gestiones para el cobro de sentencias con responsabilidad solidaria, pagadas por la Aerocivil. Administrativo. </t>
    </r>
    <r>
      <rPr>
        <sz val="12"/>
        <rFont val="Arial"/>
        <family val="2"/>
      </rPr>
      <t>En la vigencia 2015 la Aerocivil pagó (3) sentencias con responsabilidad solidaria, sin embargo, a 31 de diciembre de 2015 la Entidad no había realizado gestiones tendientes a que efectivamente se lograra recuperar los dineros pagados. Esta situación se evidenció</t>
    </r>
  </si>
  <si>
    <r>
      <t xml:space="preserve">H94:013-16 Pasivos Estimados Provisiones Para contingencias. Administrativo. </t>
    </r>
    <r>
      <rPr>
        <sz val="12"/>
        <rFont val="Arial"/>
        <family val="2"/>
      </rPr>
      <t>El saldo de la cuenta, correspondiente a las Provisiones del 130% del valor de las demandas y procesos fallados en contra en primera instancia, presenta subestimación de $1.560.4 millones, debido a que de acuerdo con el reporte individual suministrado por la Oficina Jurídica existen procesos fallados en primera</t>
    </r>
  </si>
  <si>
    <t>1.Informe final de interventoría
2. Socialización de la circular 071 de 2016.</t>
  </si>
  <si>
    <t>Se anexa informe definitivo de la Interventoría.</t>
  </si>
  <si>
    <t>Fortalecer las  etapas precontractual y  contractual de los proyectos.</t>
  </si>
  <si>
    <t>Revisión, seguimiento y control a los proyectos y contratos de estudios y diseños según Circular 070 y 071de 2016.</t>
  </si>
  <si>
    <t>Actas de comité circular 070
Actas asignación de Apoyo a la supervisión Circular 071.</t>
  </si>
  <si>
    <t>1. Fortalecer la  etapa contractual de los proyectos.</t>
  </si>
  <si>
    <t>Revisión, seguimiento y control a los  contratos  según Circular 071de 2016</t>
  </si>
  <si>
    <t>Actas asignación de Apoyo a la supervisión Circular 071.</t>
  </si>
  <si>
    <t xml:space="preserve">1. Fortalecer  el seguimiento y control en la etapa de ejecución de los contratos. </t>
  </si>
  <si>
    <t>Seguimiento a los proyectos en donde se reporten los avances y novedades de acuerdo a la Circular 071 de 2016</t>
  </si>
  <si>
    <t>Informe de que trata circular 071 de 2016</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</si>
  <si>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</si>
  <si>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</si>
  <si>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Fortalecer la  etapa precontractual y contractual de los proyectos.</t>
  </si>
  <si>
    <t>Fortalecer los procedimientos institucionales para la revision de los Estudios y Diseños de los nuevos proyectos</t>
  </si>
  <si>
    <t>Revisión, seguimiento y control a los proyectos y contratos  según Circular 070 y 071de 2016.</t>
  </si>
  <si>
    <t xml:space="preserve">Actas de comité circular 070
Actas asignación de Apoyo a la supervisión Circular 071.   </t>
  </si>
  <si>
    <t xml:space="preserve">Actas de comité circular 070
Actas asignación de Apoyo a la supervisión Circular 071.  </t>
  </si>
  <si>
    <t>Revisión, seguimiento y control a los proyectos y contratos según Circular 070 y 071de 2016.</t>
  </si>
  <si>
    <t xml:space="preserve">Actas de comité circular 070
Actas asignación de Apoyo a la supervisión Circular 071. </t>
  </si>
  <si>
    <t>Revisión, seguimiento y control a los proyectos y contratos  según Circular 070 y 071de 2016</t>
  </si>
  <si>
    <t xml:space="preserve">Actas de comité circular 070
Actas asignación de Apoyo a la supervisión Circular 071.
</t>
  </si>
  <si>
    <t>Respuesta oficio 1000-2014-011393 de 12/05/14 ,lo cual genero por parte de la DG realizar los disciplinarios a los supervisores de este contrato, Disciplinarios indagación preliminar para establecer las posibles irregularidades relacionados con la Torre de Control DIS-01-228/2014 y DIS-01-229-2014. respuesta del auto en la oficina de investigaciones disciplinarias</t>
  </si>
  <si>
    <t>Respuesta oficio 1000-2014-011393 de 12/05/15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</si>
  <si>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 xml:space="preserve">Realizar por parte del supervisor informe sobre la instalación de la mangaveleta y señalización de calle eco
</t>
  </si>
  <si>
    <t>Elaboración informe por parte de la supervisión.</t>
  </si>
  <si>
    <t>Informe</t>
  </si>
  <si>
    <r>
      <t xml:space="preserve">Revisión, seguimiento y control a los proyectos y contratos  según Circular 070 y 071de 2016
</t>
    </r>
    <r>
      <rPr>
        <b/>
        <sz val="12"/>
        <rFont val="Arial"/>
        <family val="2"/>
      </rPr>
      <t/>
    </r>
  </si>
  <si>
    <t>1.Recibir los compromisos requeridos  al contratista de las observaciones que generaron las no conformidades en el recibo de las obras</t>
  </si>
  <si>
    <r>
      <t xml:space="preserve">1.Recibo a satisfaccion de las actividades requeidas para subsanar las no conformidades
</t>
    </r>
    <r>
      <rPr>
        <b/>
        <sz val="12"/>
        <rFont val="Arial"/>
        <family val="2"/>
      </rPr>
      <t/>
    </r>
  </si>
  <si>
    <t>Se evidencia informe técnico elaborado por el supervisor del contrato referente al estado de las losas y poscontrucción.</t>
  </si>
  <si>
    <t xml:space="preserve">2.Fortalecer  el seguimiento y control en la etapa de ejecución de los contratos. </t>
  </si>
  <si>
    <t>2. Seguimiento a los proyectos en donde se reporten los avances y novedades de acuerdo a la Circular 071 de 2016</t>
  </si>
  <si>
    <t>2.Informe de que trata circular 071 de 2016.</t>
  </si>
  <si>
    <t>3.Crear una circular suscrita por el SSO donde se estructure  la conformacion, funcionamiento y deberes  del equipo de apoyo a los supervisores</t>
  </si>
  <si>
    <t>3.Circular publicada / implementación de la circular por la Direcciones adscritas a la SSO/(1)</t>
  </si>
  <si>
    <t xml:space="preserve">3.Implementar una estructura de  apoyo a los supervisores con profesionales de diferentes areas
</t>
  </si>
  <si>
    <t>4.Elaborar plan de seguimiento de postconstrucción para verificación de las garantias</t>
  </si>
  <si>
    <t>4.Realizar visitas de seguimiento posteriores a la entrega de las obras</t>
  </si>
  <si>
    <t>4.informe</t>
  </si>
  <si>
    <t>1. Fortalecer la  etapa  contractual de los proyectos.</t>
  </si>
  <si>
    <t>1..Revisión, seguimiento y control a los  contratos según Circular  071 de 2016.</t>
  </si>
  <si>
    <t>1.Actas asignación de Apoyo a la supervisión Circular 071.</t>
  </si>
  <si>
    <t>2.Fortalecer  el seguimiento y control en la etapa de ejecución de los contratos</t>
  </si>
  <si>
    <t>2.Seguimiento a los proyectos en donde se reporten los avances y novedades de acuerdo a la Circular 071 de 2016</t>
  </si>
  <si>
    <t>1.Entrega actas de recibo final y liquidacion.2.Fortalecer  el seguimiento y control en la etapa de ejecución de los contratos</t>
  </si>
  <si>
    <t xml:space="preserve">1.Entrega actas. 
2.Seguimiento a los proyectos en donde se reporten los avances y novedades de acuerdo a la Circular 071 de 2016
</t>
  </si>
  <si>
    <t xml:space="preserve">1.Actas(1) 
2 Informe de que trata circular 071 de 2016
</t>
  </si>
  <si>
    <t>Se evidencia  Actas de recibo final y de liquidación de la obra.</t>
  </si>
  <si>
    <t>Fortalecer  el seguimiento y control en la etapa de ejecuciónde los contratos. J436</t>
  </si>
  <si>
    <t>1. Seguimiento a los proyectos en donde se reporten los avances y novedades de acuerdo a la Circular 071 de 2016</t>
  </si>
  <si>
    <t>1.Informe de que trata circular 071 de 2016</t>
  </si>
  <si>
    <t xml:space="preserve">Fortalecer  el seguimiento y control en la etapa de ejecuciónde los contratos. </t>
  </si>
  <si>
    <r>
      <t xml:space="preserve">1. Informe de que trata circular 071 de 2016
</t>
    </r>
    <r>
      <rPr>
        <b/>
        <sz val="12"/>
        <rFont val="Arial"/>
        <family val="2"/>
      </rPr>
      <t/>
    </r>
  </si>
  <si>
    <t>2. Informe de que trata circular 071 de 2016</t>
  </si>
  <si>
    <t xml:space="preserve">1.Circular publicada / implementación de la circular por la Direcciones adscritas a la SSO/(1)
2.Muestra trimestral nombramiento supervisor y equipo de apoyo(1)
3.Realizar visitas de seguimiento y verificación de las condiciones posteriores a la entrega de las obras.
</t>
  </si>
  <si>
    <t xml:space="preserve">Fortalecer  el seguimiento y control en la etapa de ejecución de los contratos. </t>
  </si>
  <si>
    <t>1. Informe de que trata circular 071 de 2016</t>
  </si>
  <si>
    <t>2. Realizar seguimiento al contrato de obra.</t>
  </si>
  <si>
    <t>2. Informe del supervisor del contrato.</t>
  </si>
  <si>
    <t>2. Informe</t>
  </si>
  <si>
    <t>2.Elaborar informe por parte de supervisor del estado de las obras.</t>
  </si>
  <si>
    <r>
      <t xml:space="preserve">2.Realizar visitas de seguimiento y verificación de las condiciones de la obra.
</t>
    </r>
    <r>
      <rPr>
        <b/>
        <sz val="12"/>
        <rFont val="Arial"/>
        <family val="2"/>
      </rPr>
      <t/>
    </r>
  </si>
  <si>
    <t>2.Informe</t>
  </si>
  <si>
    <t>3.Fortalecer la  etapa precontractual y contractual de los proyectos de estudios y diseños</t>
  </si>
  <si>
    <t xml:space="preserve">3.Estudios y diseños previos revisados debidamente revisados aprobados por las diferentes areas tecnicas de la Entidad.
Revisión, seguimiento y control a los proyectos y contratos de estudios y diseños segun Circular 070 y 071de 2016.
</t>
  </si>
  <si>
    <t>3.Actas de comité circular 070
4. Actas asignación de Apoyo a la supervisión Circular 071.</t>
  </si>
  <si>
    <r>
      <rPr>
        <b/>
        <sz val="12"/>
        <rFont val="Arial"/>
        <family val="2"/>
      </rPr>
      <t>H36:038-12 Contrato No. 10000050-OK-2010, obras inservibles de la pista del Aeropuerto de Nuquí-Chocó.  (F)(D)</t>
    </r>
    <r>
      <rPr>
        <sz val="12"/>
        <rFont val="Arial"/>
        <family val="2"/>
      </rPr>
      <t>. Mediante inspección a la  Pista del  aeropuerto Reyes Murillo, se pudo constatar que hubo fallas en la ejecución de las obras de ampliación y pavimentación de la pista,  dado  que  ésta presenta deficiencias  constructivas consistentes</t>
    </r>
  </si>
  <si>
    <r>
      <rPr>
        <b/>
        <sz val="12"/>
        <rFont val="Arial"/>
        <family val="2"/>
      </rPr>
      <t>H37:038-12 Geomalla para Mantenimiento de Pista- Aeropuerto El Alcaraván (F)(D</t>
    </r>
    <r>
      <rPr>
        <sz val="12"/>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</si>
  <si>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r>
      <rPr>
        <b/>
        <sz val="12"/>
        <rFont val="Arial"/>
        <family val="2"/>
      </rPr>
      <t>H55:038-12Deterioros prematuros en la pista de Guaymaral (A)</t>
    </r>
    <r>
      <rPr>
        <sz val="12"/>
        <rFont val="Arial"/>
        <family val="2"/>
      </rPr>
      <t xml:space="preserve"> La CGR evidenció deterioros prematuros en cinco sectores puntalmente en la carpeta asfáltica construida mediante el contrato 10000052-OJ de 2010 ,  terminado el 6 de marzo de 2011, sin que la Aerocivil haya realizado algún requerimiento al contratista y/o declarar el siniestro para hacer efectiva la póliza de estabilidad de</t>
    </r>
  </si>
  <si>
    <r>
      <rPr>
        <b/>
        <sz val="12"/>
        <rFont val="Arial"/>
        <family val="2"/>
      </rPr>
      <t>H59:038-12 Inadecuada estructuración del proyecto del Aeropuerto de Palestina(A</t>
    </r>
    <r>
      <rPr>
        <sz val="12"/>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t>
    </r>
  </si>
  <si>
    <r>
      <rPr>
        <b/>
        <sz val="12"/>
        <rFont val="Arial"/>
        <family val="2"/>
      </rPr>
      <t>H1:00-14 Diferencia de cantidades de obra en el contrato No. 13000180-OJ. (A)</t>
    </r>
    <r>
      <rPr>
        <sz val="12"/>
        <rFont val="Arial"/>
        <family val="2"/>
      </rPr>
      <t xml:space="preserve">En el contrato No. 13000180-OJ pala “Adquisición, Instalación y Puesta en Funcionamiento de Equipos para la subestación Eléctrica del aeropuerto El Alcaraván de Yopal ... se recibieron ítems en mayor cantidad a la ejecutada por $7.4 millones..                                          </t>
    </r>
  </si>
  <si>
    <r>
      <rPr>
        <b/>
        <sz val="12"/>
        <rFont val="Arial"/>
        <family val="2"/>
      </rPr>
      <t>H24:00-14 Logro del Diseño de Políticas, Planes y Proyectos(A)(D)</t>
    </r>
    <r>
      <rPr>
        <sz val="12"/>
        <rFont val="Arial"/>
        <family val="2"/>
      </rPr>
      <t xml:space="preserve"> En 2013 la estrategia para logro del Diseño de Políticas, Planes y Proyectos que minimicen el impacto del sector aéreo, presentó  bajo cumplimiento avance en actividades 60% y cumplimiento en  metas 20%</t>
    </r>
  </si>
  <si>
    <r>
      <rPr>
        <b/>
        <sz val="12"/>
        <rFont val="Arial"/>
        <family val="2"/>
      </rPr>
      <t xml:space="preserve">H1:028-14 (A)(D) 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</si>
  <si>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(A)(D)Estudio Geotécnico.</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</si>
  <si>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Estudio Geotécnico. (A)(D)</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</si>
  <si>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H2:028-14 (A)(D)</t>
    </r>
    <r>
      <rPr>
        <sz val="12"/>
        <rFont val="Arial"/>
        <family val="2"/>
      </rPr>
      <t xml:space="preserve"> </t>
    </r>
    <r>
      <rPr>
        <b/>
        <sz val="12"/>
        <rFont val="Arial"/>
        <family val="2"/>
      </rPr>
      <t>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</si>
  <si>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 xml:space="preserve">H3:028-14 (A)(D) Mayores Cantidades de Obra. </t>
    </r>
    <r>
      <rPr>
        <sz val="12"/>
        <rFont val="Arial"/>
        <family val="2"/>
      </rPr>
      <t xml:space="preserve">Deficiencias en el calculo de las cantidades de obra, en mayores y menores cantidades </t>
    </r>
  </si>
  <si>
    <r>
      <rPr>
        <b/>
        <sz val="12"/>
        <rFont val="Arial"/>
        <family val="2"/>
      </rPr>
      <t>H4:028-14 (D)Galería de Comunicación Torre-CGAC.</t>
    </r>
    <r>
      <rPr>
        <sz val="12"/>
        <rFont val="Arial"/>
        <family val="2"/>
      </rPr>
      <t xml:space="preserve"> Debilidades en la Planeacion del proyecto de construccion de la Torre de Control y del CGAC </t>
    </r>
  </si>
  <si>
    <r>
      <rPr>
        <b/>
        <sz val="12"/>
        <rFont val="Arial"/>
        <family val="2"/>
      </rPr>
      <t>H5:028-14 (A)(D) Ítem 02.02.13Acero Refuerzo en Pilotes Hincados TWR.</t>
    </r>
    <r>
      <rPr>
        <sz val="12"/>
        <rFont val="Arial"/>
        <family val="2"/>
      </rPr>
      <t>Falencias de  los diseños ,por lo que fue necesario hacer complementacion en el acero de refuerzo  en pilotes hincados TWR</t>
    </r>
  </si>
  <si>
    <r>
      <rPr>
        <b/>
        <sz val="12"/>
        <rFont val="Arial"/>
        <family val="2"/>
      </rPr>
      <t xml:space="preserve">H8:028-14 (A)(F)(D)Ítem 3.2.1 pilotes en concreto premesclado CGAC. </t>
    </r>
    <r>
      <rPr>
        <sz val="12"/>
        <rFont val="Arial"/>
        <family val="2"/>
      </rPr>
      <t>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r>
  </si>
  <si>
    <r>
      <rPr>
        <b/>
        <sz val="12"/>
        <rFont val="Arial"/>
        <family val="2"/>
      </rPr>
      <t>H9:028-14 (AF)(D) Acta parcial 17 contrato 1000252 de 2012 en item 2,1,3,2</t>
    </r>
    <r>
      <rPr>
        <sz val="12"/>
        <rFont val="Arial"/>
        <family val="2"/>
      </rPr>
      <t xml:space="preserve"> acero ASTM A572 GR,50 en estructura espacial piel exterior.se encuentra cancelado en un 55% </t>
    </r>
  </si>
  <si>
    <r>
      <rPr>
        <b/>
        <sz val="12"/>
        <rFont val="Arial"/>
        <family val="2"/>
      </rPr>
      <t xml:space="preserve">H10:028-14 (AF)(D)Comparacion de precios entre  presupuesto presentado por el diseñador INECO-GOP, </t>
    </r>
    <r>
      <rPr>
        <sz val="12"/>
        <rFont val="Arial"/>
        <family val="2"/>
      </rPr>
      <t>presupuesto oficial de la licitacion y presupuesto del contratista</t>
    </r>
  </si>
  <si>
    <r>
      <rPr>
        <b/>
        <sz val="12"/>
        <rFont val="Arial"/>
        <family val="2"/>
      </rPr>
      <t>H11:028-14 (AF)(D)Plataforma para hincado de pilotes.</t>
    </r>
    <r>
      <rPr>
        <sz val="12"/>
        <rFont val="Arial"/>
        <family val="2"/>
      </rPr>
      <t>Reconocimiento de actividades ya contempladas en el ítem de pago pilotes hincados</t>
    </r>
  </si>
  <si>
    <r>
      <rPr>
        <b/>
        <sz val="12"/>
        <rFont val="Arial"/>
        <family val="2"/>
      </rPr>
      <t xml:space="preserve">H13:028-14 (AF)(D)Demolicion de pilotes Galeria: </t>
    </r>
    <r>
      <rPr>
        <sz val="12"/>
        <rFont val="Arial"/>
        <family val="2"/>
      </rPr>
      <t>Debilidades en la planeacion del proyecto, imprevision en los estudios previos</t>
    </r>
  </si>
  <si>
    <r>
      <rPr>
        <b/>
        <sz val="12"/>
        <rFont val="Arial"/>
        <family val="2"/>
      </rPr>
      <t>H13:028-14 (AF)(D)Demolicion de pilotes Galeria:</t>
    </r>
    <r>
      <rPr>
        <sz val="12"/>
        <rFont val="Arial"/>
        <family val="2"/>
      </rPr>
      <t>Debilidades en la planeacion del proyecto ,imprevision en los estudios previos</t>
    </r>
  </si>
  <si>
    <r>
      <t>H5:045-15 Cumplimiento proyecto Aeropuerto del Café.(A, D, F)</t>
    </r>
    <r>
      <rPr>
        <sz val="12"/>
        <rFont val="Arial"/>
        <family val="2"/>
      </rPr>
      <t>A pesar de los cuantiosos recursos públicos invertidos por parte de la Aerocivil para el desarrollo del proyecto Aeropuerto del Café, cuyo horizonte de ejecución según BPIN era el año 2012, para la construcción de las obras civiles (terraplenes 1, 4, 8, 9 y 10) a diciembre de 2014 no se había cumplido con los objetivos previs</t>
    </r>
  </si>
  <si>
    <r>
      <rPr>
        <b/>
        <sz val="12"/>
        <rFont val="Arial"/>
        <family val="2"/>
      </rPr>
      <t>1</t>
    </r>
    <r>
      <rPr>
        <sz val="12"/>
        <rFont val="Arial"/>
        <family val="2"/>
      </rPr>
      <t xml:space="preserve">.Socializar informe de viabilidad financiera de diciembre 2015.
</t>
    </r>
    <r>
      <rPr>
        <b/>
        <sz val="12"/>
        <color rgb="FF002060"/>
        <rFont val="Arial"/>
        <family val="2"/>
      </rPr>
      <t/>
    </r>
  </si>
  <si>
    <r>
      <rPr>
        <b/>
        <sz val="12"/>
        <rFont val="Arial"/>
        <family val="2"/>
      </rPr>
      <t>1.</t>
    </r>
    <r>
      <rPr>
        <sz val="12"/>
        <rFont val="Arial"/>
        <family val="2"/>
      </rPr>
      <t xml:space="preserve">Enviar copia a todas las entidades involucradas
</t>
    </r>
    <r>
      <rPr>
        <b/>
        <sz val="12"/>
        <rFont val="Arial"/>
        <family val="2"/>
      </rPr>
      <t/>
    </r>
  </si>
  <si>
    <r>
      <rPr>
        <b/>
        <sz val="12"/>
        <rFont val="Arial"/>
        <family val="2"/>
      </rPr>
      <t>1.</t>
    </r>
    <r>
      <rPr>
        <sz val="12"/>
        <rFont val="Arial"/>
        <family val="2"/>
      </rPr>
      <t xml:space="preserve">Oficio </t>
    </r>
    <r>
      <rPr>
        <b/>
        <sz val="12"/>
        <rFont val="Arial"/>
        <family val="2"/>
      </rPr>
      <t>(1).</t>
    </r>
    <r>
      <rPr>
        <sz val="12"/>
        <rFont val="Arial"/>
        <family val="2"/>
      </rPr>
      <t xml:space="preserve">
</t>
    </r>
    <r>
      <rPr>
        <b/>
        <sz val="12"/>
        <rFont val="Arial"/>
        <family val="2"/>
      </rPr>
      <t/>
    </r>
  </si>
  <si>
    <r>
      <rPr>
        <b/>
        <sz val="12"/>
        <rFont val="Arial"/>
        <family val="2"/>
      </rPr>
      <t xml:space="preserve">2. </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 xml:space="preserve">3. </t>
    </r>
    <r>
      <rPr>
        <sz val="12"/>
        <rFont val="Arial"/>
        <family val="2"/>
      </rPr>
      <t>Elaborar plan de seguimiento de postconstrucción para verificación de las garantias.</t>
    </r>
  </si>
  <si>
    <r>
      <rPr>
        <b/>
        <sz val="12"/>
        <rFont val="Arial"/>
        <family val="2"/>
      </rPr>
      <t xml:space="preserve">2. </t>
    </r>
    <r>
      <rPr>
        <sz val="12"/>
        <rFont val="Arial"/>
        <family val="2"/>
      </rPr>
      <t xml:space="preserve">Crear una circular suscrita por el SSO donde se estructure  la conformacion, funcionamiento y deberes  del equipo de apoyo a los supervisores de acuerdo con las diferentes especializaciones requeridas en el contrato en ejecucion.
</t>
    </r>
    <r>
      <rPr>
        <b/>
        <sz val="12"/>
        <rFont val="Arial"/>
        <family val="2"/>
      </rPr>
      <t xml:space="preserve">3. </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</si>
  <si>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 xml:space="preserve"> (1).</t>
    </r>
    <r>
      <rPr>
        <sz val="12"/>
        <rFont val="Arial"/>
        <family val="2"/>
      </rPr>
      <t xml:space="preserve">
</t>
    </r>
    <r>
      <rPr>
        <b/>
        <sz val="12"/>
        <rFont val="Arial"/>
        <family val="2"/>
      </rPr>
      <t>3.</t>
    </r>
    <r>
      <rPr>
        <sz val="12"/>
        <rFont val="Arial"/>
        <family val="2"/>
      </rPr>
      <t xml:space="preserve">Dos muestra trimestral nombramiento supervisor y equipo de apoyo </t>
    </r>
    <r>
      <rPr>
        <b/>
        <sz val="12"/>
        <rFont val="Arial"/>
        <family val="2"/>
      </rPr>
      <t>(2).</t>
    </r>
  </si>
  <si>
    <r>
      <rPr>
        <b/>
        <sz val="12"/>
        <rFont val="Arial"/>
        <family val="2"/>
      </rPr>
      <t>H6:045-15 Seguridad Operacional Aeropuerto Reyes Murillo - Nuquí, Chocó. (A, D, y F).</t>
    </r>
    <r>
      <rPr>
        <sz val="12"/>
        <rFont val="Arial"/>
        <family val="2"/>
      </rPr>
      <t>A través del Contrato de Obra 10000050-OK-2010, por $3.511.4 millones la Aerocivil adjudicó las Obras de Ampliación de la Pista del aeropuerto de Nuquí. Sin embargo, se pudo corroborar en visita de la CGR en agosto de 2015, que la capa de rodadura de la estructura de pavimento de la Pista o MDC-2 sufre</t>
    </r>
  </si>
  <si>
    <r>
      <rPr>
        <b/>
        <sz val="12"/>
        <rFont val="Arial"/>
        <family val="2"/>
      </rPr>
      <t>1.</t>
    </r>
    <r>
      <rPr>
        <sz val="12"/>
        <rFont val="Arial"/>
        <family val="2"/>
      </rPr>
      <t xml:space="preserve">Requerir a la interventoria la justificacion de  la tasacion del daño.
2.Fortalecer la etapa de maduración de los proyectos para la planeación y planificación técnica lo que permite obtener un banco de proyectos con los respectivos estudios y diseños aprobados por las diferentes areas tecnicas de la  entidad.
</t>
    </r>
    <r>
      <rPr>
        <b/>
        <sz val="12"/>
        <color rgb="FF002060"/>
        <rFont val="Arial"/>
        <family val="2"/>
      </rPr>
      <t/>
    </r>
  </si>
  <si>
    <r>
      <rPr>
        <b/>
        <sz val="12"/>
        <rFont val="Arial"/>
        <family val="2"/>
      </rPr>
      <t>1</t>
    </r>
    <r>
      <rPr>
        <sz val="12"/>
        <rFont val="Arial"/>
        <family val="2"/>
      </rPr>
      <t xml:space="preserve">.Solicitud informe a interventoria
2.Estudios y diseños previos contratados debidamente revisados por interventoria contratada y aprobados por las diferentes areas tecnicas de la Entidad.
</t>
    </r>
    <r>
      <rPr>
        <b/>
        <sz val="12"/>
        <rFont val="Arial"/>
        <family val="2"/>
      </rPr>
      <t/>
    </r>
  </si>
  <si>
    <r>
      <rPr>
        <b/>
        <sz val="12"/>
        <rFont val="Arial"/>
        <family val="2"/>
      </rPr>
      <t>1.</t>
    </r>
    <r>
      <rPr>
        <sz val="12"/>
        <rFont val="Arial"/>
        <family val="2"/>
      </rPr>
      <t>Respuesta oficial de la aseguradora.   oficio requerimiento</t>
    </r>
    <r>
      <rPr>
        <b/>
        <sz val="12"/>
        <rFont val="Arial"/>
        <family val="2"/>
      </rPr>
      <t>(1)
2.</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
    </r>
  </si>
  <si>
    <r>
      <rPr>
        <b/>
        <sz val="12"/>
        <rFont val="Arial"/>
        <family val="2"/>
      </rPr>
      <t>3.</t>
    </r>
    <r>
      <rPr>
        <sz val="12"/>
        <rFont val="Arial"/>
        <family val="2"/>
      </rPr>
      <t>Implementar una estructura de  apoyo a los supervisores con profesionales de diferentes areas  para ejercer control  interdisciplinario sobre los contratos a cargo.
4</t>
    </r>
    <r>
      <rPr>
        <b/>
        <sz val="12"/>
        <rFont val="Arial"/>
        <family val="2"/>
      </rPr>
      <t>.</t>
    </r>
    <r>
      <rPr>
        <sz val="12"/>
        <rFont val="Arial"/>
        <family val="2"/>
      </rPr>
      <t>Elaborar plan de seguimiento de postconstrucción para verificación de la garantia.</t>
    </r>
  </si>
  <si>
    <r>
      <rPr>
        <b/>
        <sz val="12"/>
        <rFont val="Arial"/>
        <family val="2"/>
      </rPr>
      <t>2.</t>
    </r>
    <r>
      <rPr>
        <sz val="12"/>
        <rFont val="Arial"/>
        <family val="2"/>
      </rPr>
      <t xml:space="preserve">Crear circular de SSO estructurando  el equipo de apoyo a los supervisores de acuerdo con la especialización requerida en el contrato, asignando responsabilidades y funciones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</si>
  <si>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</si>
  <si>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t>H9:045-15</t>
    </r>
    <r>
      <rPr>
        <sz val="12"/>
        <rFont val="Arial"/>
        <family val="2"/>
      </rPr>
      <t xml:space="preserve"> </t>
    </r>
    <r>
      <rPr>
        <b/>
        <sz val="12"/>
        <rFont val="Arial"/>
        <family val="2"/>
      </rPr>
      <t>"Acta de Recibo Parcial No. 7" y Pago de dicha cuenta del contrato 13000276 OK. (A)</t>
    </r>
    <r>
      <rPr>
        <sz val="12"/>
        <rFont val="Arial"/>
        <family val="2"/>
      </rPr>
      <t>En el Contrato 13000276 OK, para el "Mejoramiento de las zonas de seguridad y la pista en la cabecera 17 y su conexión mediante la prolongación de la calle de rodaje Charlie del aeropuerto Palonegro de la ciudad de Bucaramanga Santander", se evidenció que las cantidades de obra consignadas como</t>
    </r>
  </si>
  <si>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color rgb="FF002060"/>
        <rFont val="Arial"/>
        <family val="2"/>
      </rPr>
      <t/>
    </r>
  </si>
  <si>
    <r>
      <rPr>
        <b/>
        <sz val="12"/>
        <rFont val="Arial"/>
        <family val="2"/>
      </rPr>
      <t>1.</t>
    </r>
    <r>
      <rPr>
        <sz val="12"/>
        <rFont val="Arial"/>
        <family val="2"/>
      </rPr>
      <t>Muestreo de actas  parciales acompañada de las preactas con la respectiva lista de chequeo</t>
    </r>
    <r>
      <rPr>
        <b/>
        <sz val="12"/>
        <rFont val="Arial"/>
        <family val="2"/>
      </rPr>
      <t>(1)</t>
    </r>
    <r>
      <rPr>
        <sz val="12"/>
        <rFont val="Arial"/>
        <family val="2"/>
      </rPr>
      <t xml:space="preserve">
</t>
    </r>
    <r>
      <rPr>
        <b/>
        <sz val="12"/>
        <color theme="1"/>
        <rFont val="Arial"/>
        <family val="2"/>
      </rPr>
      <t/>
    </r>
  </si>
  <si>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</si>
  <si>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r>
      <rPr>
        <b/>
        <sz val="12"/>
        <rFont val="Arial"/>
        <family val="2"/>
      </rPr>
      <t>2.</t>
    </r>
    <r>
      <rPr>
        <sz val="12"/>
        <rFont val="Arial"/>
        <family val="2"/>
      </rPr>
      <t>Circular publicada / implementación de la circular por la Direcciones adscritas a la SSO/(1)</t>
    </r>
    <r>
      <rPr>
        <b/>
        <sz val="12"/>
        <rFont val="Arial"/>
        <family val="2"/>
      </rPr>
      <t xml:space="preserve">
3.</t>
    </r>
    <r>
      <rPr>
        <sz val="12"/>
        <rFont val="Arial"/>
        <family val="2"/>
      </rPr>
      <t>Muestra trimestral nombramiento supervisor y equipo de apoyo(1)</t>
    </r>
  </si>
  <si>
    <r>
      <t>H12:045-15</t>
    </r>
    <r>
      <rPr>
        <sz val="12"/>
        <rFont val="Arial"/>
        <family val="2"/>
      </rPr>
      <t xml:space="preserve"> </t>
    </r>
    <r>
      <rPr>
        <b/>
        <sz val="12"/>
        <rFont val="Arial"/>
        <family val="2"/>
      </rPr>
      <t xml:space="preserve">Impermeabilización cubierta del Terminal de pasajeros, Contrato 13000207 OJ. (A, DyF) </t>
    </r>
    <r>
      <rPr>
        <sz val="12"/>
        <rFont val="Arial"/>
        <family val="2"/>
      </rPr>
      <t>En desarrollo del Contrato 13000207 OJ, con Acta de Inicio del 1/10/2013, suscrito por $2.761.9 millones, cuyo objeto era el mantenimiento del terminal de pasajeros, torre de control, centro de aeronavegación del caribe y cerramiento del aeropuerto internacional Ernesto Cortissoz de Barranq</t>
    </r>
  </si>
  <si>
    <r>
      <rPr>
        <b/>
        <sz val="12"/>
        <rFont val="Arial"/>
        <family val="2"/>
      </rPr>
      <t>1.</t>
    </r>
    <r>
      <rPr>
        <sz val="12"/>
        <rFont val="Arial"/>
        <family val="2"/>
      </rPr>
      <t xml:space="preserve">Implementar una estructura de  apoyo a los supervisores con profesionales de las diferentes areas  que permita ejercer un control  interdisciplinario
</t>
    </r>
    <r>
      <rPr>
        <b/>
        <sz val="12"/>
        <color rgb="FF002060"/>
        <rFont val="Arial"/>
        <family val="2"/>
      </rPr>
      <t/>
    </r>
  </si>
  <si>
    <r>
      <rPr>
        <b/>
        <sz val="12"/>
        <rFont val="Arial"/>
        <family val="2"/>
      </rPr>
      <t>1.</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</si>
  <si>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</si>
  <si>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Formalizar  a través de formato la  entrega  del manual de mantenimiento al Director Regional y al Administrador del aeropuerto, para seguimiento de las obras ejecutadas y la ejecucion de las actividades estipuladas en dicho manual</t>
    </r>
  </si>
  <si>
    <r>
      <rPr>
        <b/>
        <sz val="12"/>
        <rFont val="Arial"/>
        <family val="2"/>
      </rPr>
      <t>2</t>
    </r>
    <r>
      <rPr>
        <sz val="12"/>
        <rFont val="Arial"/>
        <family val="2"/>
      </rPr>
      <t>.Crear circular suscrita SSO estructurando el formato de entrega de manuales  de mantenimiento asignando responsabilidades /Diligenciar formato de entrega por el supervisor, DR y administrador</t>
    </r>
  </si>
  <si>
    <r>
      <rPr>
        <b/>
        <sz val="12"/>
        <rFont val="Arial"/>
        <family val="2"/>
      </rPr>
      <t>2.</t>
    </r>
    <r>
      <rPr>
        <sz val="12"/>
        <rFont val="Arial"/>
        <family val="2"/>
      </rPr>
      <t>Muestra trimestral nombramiento supervisor y equipo de apoyo</t>
    </r>
    <r>
      <rPr>
        <b/>
        <sz val="12"/>
        <rFont val="Arial"/>
        <family val="2"/>
      </rPr>
      <t>(1)</t>
    </r>
    <r>
      <rPr>
        <sz val="12"/>
        <rFont val="Arial"/>
        <family val="2"/>
      </rPr>
      <t xml:space="preserve">
</t>
    </r>
    <r>
      <rPr>
        <b/>
        <sz val="12"/>
        <rFont val="Arial"/>
        <family val="2"/>
      </rPr>
      <t>3.</t>
    </r>
    <r>
      <rPr>
        <sz val="12"/>
        <rFont val="Arial"/>
        <family val="2"/>
      </rPr>
      <t>Circular / Muestreo  trimestralde formatos de entrega diligenciados</t>
    </r>
    <r>
      <rPr>
        <b/>
        <sz val="12"/>
        <rFont val="Arial"/>
        <family val="2"/>
      </rPr>
      <t>(2)</t>
    </r>
  </si>
  <si>
    <r>
      <t>H13:045-15</t>
    </r>
    <r>
      <rPr>
        <sz val="12"/>
        <rFont val="Arial"/>
        <family val="2"/>
      </rPr>
      <t xml:space="preserve"> </t>
    </r>
    <r>
      <rPr>
        <b/>
        <sz val="12"/>
        <rFont val="Arial"/>
        <family val="2"/>
      </rPr>
      <t xml:space="preserve">Calidad de las obras en Torre de Control - Contrato 13000207 OJ. (AyD) </t>
    </r>
    <r>
      <rPr>
        <sz val="12"/>
        <rFont val="Arial"/>
        <family val="2"/>
      </rPr>
      <t>En desarrollo del Contrato 13000207 OJ, suscrito por $2.761.9 millones, para el "mantenimiento del terminal de pasajeros, torre de control, centro de aeronavegación del caribe y cerramiento del aeropuerto internacional Ernesto Cortissoz de Barranquilla", se realizó el suministro e instalación de los vidri</t>
    </r>
  </si>
  <si>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</si>
  <si>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2</t>
    </r>
    <r>
      <rPr>
        <sz val="12"/>
        <rFont val="Arial"/>
        <family val="2"/>
      </rPr>
      <t xml:space="preserve">.Circular publicada / implementación de la circular por la Direcciones adscritas a la SSO/
</t>
    </r>
    <r>
      <rPr>
        <b/>
        <sz val="12"/>
        <rFont val="Arial"/>
        <family val="2"/>
      </rPr>
      <t>3.</t>
    </r>
    <r>
      <rPr>
        <sz val="12"/>
        <rFont val="Arial"/>
        <family val="2"/>
      </rPr>
      <t>Muestra trimestral nombramiento supervisor y equipo de apoyo.</t>
    </r>
  </si>
  <si>
    <r>
      <t>H14:045-15</t>
    </r>
    <r>
      <rPr>
        <sz val="12"/>
        <rFont val="Arial"/>
        <family val="2"/>
      </rPr>
      <t xml:space="preserve"> </t>
    </r>
    <r>
      <rPr>
        <b/>
        <sz val="12"/>
        <rFont val="Arial"/>
        <family val="2"/>
      </rPr>
      <t xml:space="preserve">Modificación cantidades de obra contrato 13000184 OJ. (A) </t>
    </r>
    <r>
      <rPr>
        <sz val="12"/>
        <rFont val="Arial"/>
        <family val="2"/>
      </rPr>
      <t>En el Contrato 3000184 OJ, con Acta de Inicio del 1/10/2013, por $1.061.2 millones y recibido a satisfacción por la Entidad el 27/12/2013, cuyo objeto era el "mantenimiento de infraestructura complementaria y plataforma del aeropuerto Ernesto Cortissoz de Barranquilla", se evidencian debilidades en cuanto a la elabora</t>
    </r>
  </si>
  <si>
    <r>
      <t xml:space="preserve">H15:045-15 Ejecución mayores cantidades de obra del contrato 13000184 OJ. (A) </t>
    </r>
    <r>
      <rPr>
        <sz val="12"/>
        <rFont val="Arial"/>
        <family val="2"/>
      </rPr>
      <t>En el Contrato 13000184 OJ, con Acta de Inicio de! 1/10/2013, suscrito por $1.061.2 millones y recibido a satisfacción por la Entidad el 27/12/2013, cuyo objeto era el "mantenimiento de infraestructura complementaria y plataforma del aeropuerto Ernesto Cortissoz de Barranquilla", se observó que en el desarrol</t>
    </r>
  </si>
  <si>
    <r>
      <rPr>
        <b/>
        <sz val="12"/>
        <rFont val="Arial"/>
        <family val="2"/>
      </rPr>
      <t>1</t>
    </r>
    <r>
      <rPr>
        <sz val="12"/>
        <rFont val="Arial"/>
        <family val="2"/>
      </rPr>
      <t xml:space="preserve">.Justificación  de la interventoría de los cambios que se requirieron en la fase de ejecución, al igual que aportar las actas del comité técnico en las cuales se aprobaron las modificaciones.
</t>
    </r>
    <r>
      <rPr>
        <b/>
        <sz val="12"/>
        <color rgb="FF002060"/>
        <rFont val="Arial"/>
        <family val="2"/>
      </rPr>
      <t/>
    </r>
  </si>
  <si>
    <r>
      <rPr>
        <b/>
        <sz val="12"/>
        <rFont val="Arial"/>
        <family val="2"/>
      </rPr>
      <t>1</t>
    </r>
    <r>
      <rPr>
        <sz val="12"/>
        <rFont val="Arial"/>
        <family val="2"/>
      </rPr>
      <t xml:space="preserve">.Crear circular suscrita por SSO donde se estructure como conformar el equipo de apoyo a los supervisores se le asignan las funciones a los equipos y se reglamenta su operatividad
</t>
    </r>
    <r>
      <rPr>
        <b/>
        <sz val="12"/>
        <rFont val="Arial"/>
        <family val="2"/>
      </rPr>
      <t/>
    </r>
  </si>
  <si>
    <r>
      <rPr>
        <b/>
        <sz val="12"/>
        <rFont val="Arial"/>
        <family val="2"/>
      </rPr>
      <t>1</t>
    </r>
    <r>
      <rPr>
        <sz val="12"/>
        <rFont val="Arial"/>
        <family val="2"/>
      </rPr>
      <t>.Documentos soportes modificacion</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</si>
  <si>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</si>
  <si>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2</t>
    </r>
    <r>
      <rPr>
        <sz val="12"/>
        <rFont val="Arial"/>
        <family val="2"/>
      </rPr>
      <t>.Crear circular suscrita SSO que estructure la formacion del equipo de apoyo a los supervisores de acuerdo con las diferentes especializaciones de contrato en ejecucion asignando responsabilidades y funciones</t>
    </r>
  </si>
  <si>
    <r>
      <rPr>
        <b/>
        <sz val="12"/>
        <rFont val="Arial"/>
        <family val="2"/>
      </rPr>
      <t>2.</t>
    </r>
    <r>
      <rPr>
        <sz val="12"/>
        <rFont val="Arial"/>
        <family val="2"/>
      </rPr>
      <t>Circular publicada / implementación de la circular por la Direcciones adscritas a la SSO   Nombramiento supervisor y equipo de apoyo</t>
    </r>
    <r>
      <rPr>
        <b/>
        <sz val="12"/>
        <rFont val="Arial"/>
        <family val="2"/>
      </rPr>
      <t>(2)</t>
    </r>
  </si>
  <si>
    <r>
      <t xml:space="preserve">H16:045-15 Calidad y seguimiento de las Obras, Contrato 13000184 OJ. (A) </t>
    </r>
    <r>
      <rPr>
        <sz val="12"/>
        <rFont val="Arial"/>
        <family val="2"/>
      </rPr>
      <t>En desarrollo del Contrato 13000184 OJ^®, para el "mantenimiento de infraestructura complementaria y plataforma del aeropuerto Ernesto Cortissoz de Barranquilla", se ejecutaron andenes en oncreto en el Terminal de carga, en donde se pudo observar que algunos puntos presentan deterioro prematuro, como hundimientos</t>
    </r>
  </si>
  <si>
    <r>
      <rPr>
        <b/>
        <sz val="12"/>
        <rFont val="Arial"/>
        <family val="2"/>
      </rPr>
      <t>1.</t>
    </r>
    <r>
      <rPr>
        <sz val="12"/>
        <rFont val="Arial"/>
        <family val="2"/>
      </rPr>
      <t xml:space="preserve">Solicitar a la interventoria informe sobre el estado actual de la infraestructura construida
</t>
    </r>
    <r>
      <rPr>
        <b/>
        <sz val="12"/>
        <color rgb="FF002060"/>
        <rFont val="Arial"/>
        <family val="2"/>
      </rPr>
      <t/>
    </r>
  </si>
  <si>
    <r>
      <rPr>
        <b/>
        <sz val="12"/>
        <rFont val="Arial"/>
        <family val="2"/>
      </rPr>
      <t>1</t>
    </r>
    <r>
      <rPr>
        <sz val="12"/>
        <rFont val="Arial"/>
        <family val="2"/>
      </rPr>
      <t xml:space="preserve">.Solicitud verificiacion estado actual
</t>
    </r>
    <r>
      <rPr>
        <b/>
        <sz val="12"/>
        <rFont val="Arial"/>
        <family val="2"/>
      </rPr>
      <t/>
    </r>
  </si>
  <si>
    <r>
      <rPr>
        <b/>
        <sz val="12"/>
        <rFont val="Arial"/>
        <family val="2"/>
      </rPr>
      <t>1.</t>
    </r>
    <r>
      <rPr>
        <sz val="12"/>
        <rFont val="Arial"/>
        <family val="2"/>
      </rPr>
      <t>informe interventoria</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</si>
  <si>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</si>
  <si>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donde se estructure la conformacion del equipo de apoyo a los supervisores de acuerdo con las diferentes especializaciones requeridas en el contrato en ejecucion asignando las responsabilidades y funciones respectivas
</t>
    </r>
    <r>
      <rPr>
        <b/>
        <sz val="12"/>
        <rFont val="Arial"/>
        <family val="2"/>
      </rPr>
      <t>3</t>
    </r>
    <r>
      <rPr>
        <sz val="12"/>
        <rFont val="Arial"/>
        <family val="2"/>
      </rPr>
      <t>.Realizar visitas de seguimiento y verificación de condiciones posteriores a la entrega de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</si>
  <si>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r>
      <rPr>
        <sz val="12"/>
        <rFont val="Arial"/>
        <family val="2"/>
      </rPr>
      <t xml:space="preserve">.
</t>
    </r>
  </si>
  <si>
    <r>
      <t>H17:045-15 Aeropuerto San Bernardo de Mompox. Calidad de las Obras. (A,DyF).</t>
    </r>
    <r>
      <rPr>
        <sz val="12"/>
        <rFont val="Arial"/>
        <family val="2"/>
      </rPr>
      <t xml:space="preserve"> Contrato 14000008-OK-2014 cuyo objeto es "Contratar las Obras para el Mantenimiento de ¡a pista y de la plataforma del Aeropuerto San Bernardo en MOMPOX, Departamento de Bolívar", por $3.337.0 millones, de los cuales se ha pagado $2.120.4 millones hasta el Acta 2 de fecha 30 septiembre de 2014. A través del Co</t>
    </r>
  </si>
  <si>
    <r>
      <rPr>
        <b/>
        <sz val="12"/>
        <rFont val="Arial"/>
        <family val="2"/>
      </rPr>
      <t>1.</t>
    </r>
    <r>
      <rPr>
        <sz val="12"/>
        <rFont val="Arial"/>
        <family val="2"/>
      </rPr>
      <t>Suscripcion acta de recibo final</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</si>
  <si>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 xml:space="preserve">Implementar una estructura de  apoyo a los supervisores con profesionales de las diferentes areas  que permita ejercer un control  interdisciplinario
</t>
    </r>
    <r>
      <rPr>
        <b/>
        <sz val="12"/>
        <rFont val="Arial"/>
        <family val="2"/>
      </rPr>
      <t>3.</t>
    </r>
    <r>
      <rPr>
        <sz val="12"/>
        <rFont val="Arial"/>
        <family val="2"/>
      </rPr>
      <t>Elaborar plan de seguimiento de postconstrucción para verificación de las garantias</t>
    </r>
  </si>
  <si>
    <r>
      <rPr>
        <b/>
        <sz val="12"/>
        <rFont val="Arial"/>
        <family val="2"/>
      </rPr>
      <t>2.</t>
    </r>
    <r>
      <rPr>
        <sz val="12"/>
        <rFont val="Arial"/>
        <family val="2"/>
      </rPr>
      <t xml:space="preserve">Crear circular suscrita por SSO que estructure la formacion del equipo de apoyo a los supervisores de acuerdo con las diferentes especializaciones de contrato en ejecucion asignando responsabilidades y funciones
</t>
    </r>
    <r>
      <rPr>
        <b/>
        <sz val="12"/>
        <rFont val="Arial"/>
        <family val="2"/>
      </rPr>
      <t>3.</t>
    </r>
    <r>
      <rPr>
        <sz val="12"/>
        <rFont val="Arial"/>
        <family val="2"/>
      </rPr>
      <t>Realizar visitas de seguimiento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</si>
  <si>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</si>
  <si>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rPr>
        <b/>
        <sz val="12"/>
        <rFont val="Arial"/>
        <family val="2"/>
      </rPr>
      <t>H25:045-15</t>
    </r>
    <r>
      <rPr>
        <sz val="12"/>
        <rFont val="Arial"/>
        <family val="2"/>
      </rPr>
      <t xml:space="preserve"> </t>
    </r>
    <r>
      <rPr>
        <b/>
        <sz val="12"/>
        <rFont val="Arial"/>
        <family val="2"/>
      </rPr>
      <t>Mayor Permanencia de la Interventoría por Prórroga del Contrato 13000272 OK. (A, F y D)</t>
    </r>
    <r>
      <rPr>
        <sz val="12"/>
        <rFont val="Arial"/>
        <family val="2"/>
      </rPr>
      <t>Dada las dos suspensiones temporales y las dos prórrogas del Contrato de Obra 13000272 OK, el Contrato 13000269 OH de interventoría, se suspendió y prorrogó en los mismos periodos. No obstante, se incurrió en haber recibido para efectos de terminación del contrato y su correspondiente pago</t>
    </r>
  </si>
  <si>
    <r>
      <rPr>
        <b/>
        <sz val="12"/>
        <rFont val="Arial"/>
        <family val="2"/>
      </rPr>
      <t>1.</t>
    </r>
    <r>
      <rPr>
        <sz val="12"/>
        <rFont val="Arial"/>
        <family val="2"/>
      </rPr>
      <t>Mecanismo de seguimientoy control oficializado por la SSO</t>
    </r>
  </si>
  <si>
    <r>
      <rPr>
        <b/>
        <sz val="12"/>
        <rFont val="Arial"/>
        <family val="2"/>
      </rPr>
      <t>1.</t>
    </r>
    <r>
      <rPr>
        <sz val="12"/>
        <rFont val="Arial"/>
        <family val="2"/>
      </rPr>
      <t>Circular SSO en donde se oficialice el mecanismo</t>
    </r>
    <r>
      <rPr>
        <b/>
        <sz val="12"/>
        <rFont val="Arial"/>
        <family val="2"/>
      </rPr>
      <t>(1)</t>
    </r>
  </si>
  <si>
    <r>
      <rPr>
        <b/>
        <sz val="12"/>
        <rFont val="Arial"/>
        <family val="2"/>
      </rPr>
      <t>H31:045-15</t>
    </r>
    <r>
      <rPr>
        <sz val="12"/>
        <rFont val="Arial"/>
        <family val="2"/>
      </rPr>
      <t xml:space="preserve"> </t>
    </r>
    <r>
      <rPr>
        <b/>
        <sz val="12"/>
        <rFont val="Arial"/>
        <family val="2"/>
      </rPr>
      <t>Calidad y seguimiento de las Obra en losas de plataforma, Contrato 13000113 OK. (A y D)</t>
    </r>
    <r>
      <rPr>
        <sz val="12"/>
        <rFont val="Arial"/>
        <family val="2"/>
      </rPr>
      <t>En la visita realizada entre los días 19 y 21 de agosto del año en curso, a las obras ejecutadas mediante el citado contrato, suscrito inicialmente por $3.594.7 millones, el cual fue adicionado para un total de S4.719.3 millones, cuyo objeto es el "mantenimiento de la pista y mantenimiento</t>
    </r>
  </si>
  <si>
    <r>
      <rPr>
        <b/>
        <sz val="12"/>
        <rFont val="Arial"/>
        <family val="2"/>
      </rPr>
      <t>1.</t>
    </r>
    <r>
      <rPr>
        <sz val="12"/>
        <rFont val="Arial"/>
        <family val="2"/>
      </rPr>
      <t xml:space="preserve">Requerir informe a la Inteventoría y contratista del estado actual de las lozas intervenidas y las actividades a ejecutar por garantía.
</t>
    </r>
    <r>
      <rPr>
        <b/>
        <sz val="12"/>
        <color rgb="FF002060"/>
        <rFont val="Arial"/>
        <family val="2"/>
      </rPr>
      <t/>
    </r>
  </si>
  <si>
    <r>
      <rPr>
        <b/>
        <sz val="12"/>
        <rFont val="Arial"/>
        <family val="2"/>
      </rPr>
      <t>1.</t>
    </r>
    <r>
      <rPr>
        <sz val="12"/>
        <rFont val="Arial"/>
        <family val="2"/>
      </rPr>
      <t xml:space="preserve">Informe estado actual de las lozas construidas.
</t>
    </r>
    <r>
      <rPr>
        <b/>
        <sz val="12"/>
        <color theme="1"/>
        <rFont val="Arial"/>
        <family val="2"/>
      </rPr>
      <t/>
    </r>
  </si>
  <si>
    <r>
      <rPr>
        <b/>
        <sz val="12"/>
        <rFont val="Arial"/>
        <family val="2"/>
      </rPr>
      <t>1.</t>
    </r>
    <r>
      <rPr>
        <sz val="12"/>
        <rFont val="Arial"/>
        <family val="2"/>
      </rPr>
      <t>Informes</t>
    </r>
    <r>
      <rPr>
        <b/>
        <sz val="12"/>
        <rFont val="Arial"/>
        <family val="2"/>
      </rPr>
      <t>(2)</t>
    </r>
  </si>
  <si>
    <r>
      <rPr>
        <b/>
        <sz val="12"/>
        <rFont val="Arial"/>
        <family val="2"/>
      </rPr>
      <t>2.</t>
    </r>
    <r>
      <rPr>
        <sz val="12"/>
        <rFont val="Arial"/>
        <family val="2"/>
      </rPr>
      <t>Elaborar plan de seguimiento de postconstrucción para verificación de las garantias.</t>
    </r>
  </si>
  <si>
    <r>
      <rPr>
        <b/>
        <sz val="12"/>
        <rFont val="Arial"/>
        <family val="2"/>
      </rPr>
      <t>2.</t>
    </r>
    <r>
      <rPr>
        <sz val="12"/>
        <rFont val="Arial"/>
        <family val="2"/>
      </rPr>
      <t>Informe de seguimiento postconstrucción.</t>
    </r>
  </si>
  <si>
    <r>
      <rPr>
        <b/>
        <sz val="12"/>
        <rFont val="Arial"/>
        <family val="2"/>
      </rPr>
      <t>1.</t>
    </r>
    <r>
      <rPr>
        <sz val="12"/>
        <rFont val="Arial"/>
        <family val="2"/>
      </rPr>
      <t>Informes</t>
    </r>
    <r>
      <rPr>
        <b/>
        <sz val="12"/>
        <rFont val="Arial"/>
        <family val="2"/>
      </rPr>
      <t xml:space="preserve">(2)
2. </t>
    </r>
    <r>
      <rPr>
        <sz val="12"/>
        <rFont val="Arial"/>
        <family val="2"/>
      </rPr>
      <t>Socialización de la Circular 071 del 2016 de la SSO.</t>
    </r>
  </si>
  <si>
    <r>
      <rPr>
        <b/>
        <sz val="12"/>
        <rFont val="Arial"/>
        <family val="2"/>
      </rPr>
      <t>H34:045-15</t>
    </r>
    <r>
      <rPr>
        <sz val="12"/>
        <rFont val="Arial"/>
        <family val="2"/>
      </rPr>
      <t xml:space="preserve"> </t>
    </r>
    <r>
      <rPr>
        <b/>
        <sz val="12"/>
        <rFont val="Arial"/>
        <family val="2"/>
      </rPr>
      <t>Torre de Control Aeropuerto Cananguchal de Villa Garzón en el Departamento del Putumayo, Contrato 12000044 OJ del 2012. (A, Dy F)</t>
    </r>
    <r>
      <rPr>
        <sz val="12"/>
        <rFont val="Arial"/>
        <family val="2"/>
      </rPr>
      <t xml:space="preserve"> La Aeronáutica Civil mediante el Contrato 12000044 OJ del 2012, el cual terminó desde el 19/05/2013, es decir hace 28 meses, construyó la Torre de Control del aeropuerto Cananguchal de Villa Garzón, con una inversión total de $1.691.4 millones,</t>
    </r>
  </si>
  <si>
    <r>
      <rPr>
        <b/>
        <sz val="12"/>
        <rFont val="Arial"/>
        <family val="2"/>
      </rPr>
      <t>1.</t>
    </r>
    <r>
      <rPr>
        <sz val="12"/>
        <rFont val="Arial"/>
        <family val="2"/>
      </rPr>
      <t xml:space="preserve">Formalizar  a través de formato la  entrega  del manual de mantenimiento al Director Regional y  Administrador del aeropuerto  con el fin de garantizar el  buen estado de la infraestructura Aeroportuaria
</t>
    </r>
    <r>
      <rPr>
        <b/>
        <sz val="12"/>
        <color rgb="FF002060"/>
        <rFont val="Arial"/>
        <family val="2"/>
      </rPr>
      <t/>
    </r>
  </si>
  <si>
    <r>
      <rPr>
        <b/>
        <sz val="12"/>
        <rFont val="Arial"/>
        <family val="2"/>
      </rPr>
      <t>1.</t>
    </r>
    <r>
      <rPr>
        <sz val="12"/>
        <rFont val="Arial"/>
        <family val="2"/>
      </rPr>
      <t xml:space="preserve">Diligenciar formato de entrega por el supervisor, director regional y administrador del aeropuerto / incluir en el manual de interventoria de la entidad
</t>
    </r>
    <r>
      <rPr>
        <b/>
        <sz val="12"/>
        <rFont val="Arial"/>
        <family val="2"/>
      </rPr>
      <t/>
    </r>
  </si>
  <si>
    <r>
      <rPr>
        <b/>
        <sz val="12"/>
        <rFont val="Arial"/>
        <family val="2"/>
      </rPr>
      <t>1.</t>
    </r>
    <r>
      <rPr>
        <sz val="12"/>
        <rFont val="Arial"/>
        <family val="2"/>
      </rPr>
      <t>Muestreo  de formatos de entrega diligenciados</t>
    </r>
    <r>
      <rPr>
        <b/>
        <sz val="12"/>
        <rFont val="Arial"/>
        <family val="2"/>
      </rPr>
      <t>(1)</t>
    </r>
    <r>
      <rPr>
        <sz val="12"/>
        <rFont val="Arial"/>
        <family val="2"/>
      </rPr>
      <t xml:space="preserve">
</t>
    </r>
    <r>
      <rPr>
        <b/>
        <sz val="12"/>
        <rFont val="Arial"/>
        <family val="2"/>
      </rPr>
      <t/>
    </r>
  </si>
  <si>
    <r>
      <rPr>
        <b/>
        <sz val="12"/>
        <rFont val="Arial"/>
        <family val="2"/>
      </rPr>
      <t>H35:045-15</t>
    </r>
    <r>
      <rPr>
        <sz val="12"/>
        <rFont val="Arial"/>
        <family val="2"/>
      </rPr>
      <t xml:space="preserve"> </t>
    </r>
    <r>
      <rPr>
        <b/>
        <sz val="12"/>
        <rFont val="Arial"/>
        <family val="2"/>
      </rPr>
      <t xml:space="preserve">Proyecto de mantenimiento y demarcación de la pista del aeropuerto Cananguchal de Villa Garzón, Contrato 14000096 OJ, por $1.699,1 millones. (A y D) </t>
    </r>
    <r>
      <rPr>
        <sz val="12"/>
        <rFont val="Arial"/>
        <family val="2"/>
      </rPr>
      <t>El desarrollo del Contrato de 14000096 OJ para "Realizar el Mantenimiento y la Demarcación de la Pista del Aeropuerto Cananguchal de Villa Garzón - Putumayo", presenta situaciones que a continuación se relacionan, las cuales den</t>
    </r>
  </si>
  <si>
    <r>
      <rPr>
        <b/>
        <sz val="12"/>
        <rFont val="Arial"/>
        <family val="2"/>
      </rPr>
      <t>1.</t>
    </r>
    <r>
      <rPr>
        <sz val="12"/>
        <rFont val="Arial"/>
        <family val="2"/>
      </rPr>
      <t xml:space="preserve">Entregar acta final
</t>
    </r>
    <r>
      <rPr>
        <b/>
        <sz val="12"/>
        <color rgb="FF002060"/>
        <rFont val="Arial"/>
        <family val="2"/>
      </rPr>
      <t/>
    </r>
  </si>
  <si>
    <r>
      <rPr>
        <b/>
        <sz val="12"/>
        <rFont val="Arial"/>
        <family val="2"/>
      </rPr>
      <t>1</t>
    </r>
    <r>
      <rPr>
        <sz val="12"/>
        <rFont val="Arial"/>
        <family val="2"/>
      </rPr>
      <t xml:space="preserve">.Acta
</t>
    </r>
    <r>
      <rPr>
        <b/>
        <sz val="12"/>
        <rFont val="Arial"/>
        <family val="2"/>
      </rPr>
      <t/>
    </r>
  </si>
  <si>
    <r>
      <rPr>
        <b/>
        <sz val="12"/>
        <rFont val="Arial"/>
        <family val="2"/>
      </rPr>
      <t>1.</t>
    </r>
    <r>
      <rPr>
        <sz val="12"/>
        <rFont val="Arial"/>
        <family val="2"/>
      </rPr>
      <t>acta de recibo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</si>
  <si>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 xml:space="preserve">Fortalecer la etapa de maduración del proyecto para la planeación y planificacion técnica  y obtener un banco de proyectos con los respectivos estudios y diseños
</t>
    </r>
    <r>
      <rPr>
        <b/>
        <sz val="12"/>
        <color rgb="FF002060"/>
        <rFont val="Arial"/>
        <family val="2"/>
      </rPr>
      <t/>
    </r>
  </si>
  <si>
    <r>
      <rPr>
        <b/>
        <sz val="12"/>
        <rFont val="Arial"/>
        <family val="2"/>
      </rPr>
      <t>2.</t>
    </r>
    <r>
      <rPr>
        <sz val="12"/>
        <rFont val="Arial"/>
        <family val="2"/>
      </rPr>
      <t xml:space="preserve">Estudios y diseños previos contratados debidamente aprobados por las diferentes areas tecnicas de la Entidad
</t>
    </r>
    <r>
      <rPr>
        <b/>
        <sz val="12"/>
        <rFont val="Arial"/>
        <family val="2"/>
      </rPr>
      <t/>
    </r>
  </si>
  <si>
    <r>
      <rPr>
        <b/>
        <sz val="12"/>
        <rFont val="Arial"/>
        <family val="2"/>
      </rPr>
      <t>2</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</si>
  <si>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r>
      <rPr>
        <b/>
        <sz val="12"/>
        <rFont val="Arial"/>
        <family val="2"/>
      </rPr>
      <t>H37:045-15</t>
    </r>
    <r>
      <rPr>
        <sz val="12"/>
        <rFont val="Arial"/>
        <family val="2"/>
      </rPr>
      <t xml:space="preserve"> </t>
    </r>
    <r>
      <rPr>
        <b/>
        <sz val="12"/>
        <rFont val="Arial"/>
        <family val="2"/>
      </rPr>
      <t>Desarrollo del Proceso Precontractual y Contractual, del Contrato 14000102 OH de Interventoría. (A y D)</t>
    </r>
    <r>
      <rPr>
        <sz val="12"/>
        <rFont val="Arial"/>
        <family val="2"/>
      </rPr>
      <t xml:space="preserve"> El desarrollo del Contrato de 14000102 OH por $136.9 millones, para contratar la "Interventoría técnica y administrativa para el mantenimiento y demarcación de la pista del aeropuerto Cananguchal de Villa Garzón - Putumayo", presentó las situaciones que a continuación se</t>
    </r>
  </si>
  <si>
    <r>
      <rPr>
        <b/>
        <sz val="12"/>
        <rFont val="Arial"/>
        <family val="2"/>
      </rPr>
      <t>1.</t>
    </r>
    <r>
      <rPr>
        <sz val="12"/>
        <rFont val="Arial"/>
        <family val="2"/>
      </rPr>
      <t xml:space="preserve">Estandarizar el mecanismo de seguimiento y control a los  grupos de la SSO y la estructura requerida para gestionar las novedades presentadas en las diferentes etapas del proyecto
</t>
    </r>
    <r>
      <rPr>
        <b/>
        <sz val="12"/>
        <color rgb="FF002060"/>
        <rFont val="Arial"/>
        <family val="2"/>
      </rPr>
      <t/>
    </r>
  </si>
  <si>
    <r>
      <rPr>
        <b/>
        <sz val="12"/>
        <rFont val="Arial"/>
        <family val="2"/>
      </rPr>
      <t>1.</t>
    </r>
    <r>
      <rPr>
        <sz val="12"/>
        <rFont val="Arial"/>
        <family val="2"/>
      </rPr>
      <t xml:space="preserve">Mecanismo de seguimiento y control oficializado por la SSO al nivel central y regionales
</t>
    </r>
    <r>
      <rPr>
        <b/>
        <sz val="12"/>
        <rFont val="Arial"/>
        <family val="2"/>
      </rPr>
      <t/>
    </r>
  </si>
  <si>
    <r>
      <rPr>
        <b/>
        <sz val="12"/>
        <rFont val="Arial"/>
        <family val="2"/>
      </rPr>
      <t>1</t>
    </r>
    <r>
      <rPr>
        <sz val="12"/>
        <rFont val="Arial"/>
        <family val="2"/>
      </rPr>
      <t>.Circular SSO en donde se oficialice el mecanismo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</si>
  <si>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Optimizar los mecanismos de control en la revision de los documentos relacionados con la ejecucion de los  proyectos</t>
    </r>
  </si>
  <si>
    <r>
      <rPr>
        <b/>
        <sz val="12"/>
        <rFont val="Arial"/>
        <family val="2"/>
      </rPr>
      <t>2</t>
    </r>
    <r>
      <rPr>
        <sz val="12"/>
        <rFont val="Arial"/>
        <family val="2"/>
      </rPr>
      <t>.Crear procedimiento  (lista de chequeo) de revisión de la documentacion que inherente a la ejecucion del proyecto</t>
    </r>
  </si>
  <si>
    <r>
      <rPr>
        <b/>
        <sz val="12"/>
        <rFont val="Arial"/>
        <family val="2"/>
      </rPr>
      <t>2</t>
    </r>
    <r>
      <rPr>
        <sz val="12"/>
        <rFont val="Arial"/>
        <family val="2"/>
      </rPr>
      <t>.Muestra lista de chequeo trimestral avaladas por los responsables</t>
    </r>
    <r>
      <rPr>
        <b/>
        <sz val="12"/>
        <rFont val="Arial"/>
        <family val="2"/>
      </rPr>
      <t>(3)</t>
    </r>
  </si>
  <si>
    <r>
      <rPr>
        <b/>
        <sz val="12"/>
        <rFont val="Arial"/>
        <family val="2"/>
      </rPr>
      <t>H38:045-15</t>
    </r>
    <r>
      <rPr>
        <sz val="12"/>
        <rFont val="Arial"/>
        <family val="2"/>
      </rPr>
      <t xml:space="preserve"> </t>
    </r>
    <r>
      <rPr>
        <b/>
        <sz val="12"/>
        <rFont val="Arial"/>
        <family val="2"/>
      </rPr>
      <t xml:space="preserve">(A y D) Oblicaciones del Interventor (contrato 14000102 OH). </t>
    </r>
    <r>
      <rPr>
        <sz val="12"/>
        <rFont val="Arial"/>
        <family val="2"/>
      </rPr>
      <t>De acuerdo con los documentos suscritos en desarrollo del contrato de interventoría, la propuesta económica presentada por el contratista ($111.7 millones), conforme al presupuesto oficial del proyecto, se pudo establecer que el contratista presuntamente incumplio con parte de sus obligaciones en lo referente a:</t>
    </r>
  </si>
  <si>
    <r>
      <rPr>
        <b/>
        <sz val="12"/>
        <rFont val="Arial"/>
        <family val="2"/>
      </rPr>
      <t>H40:045-15 (A y D) Proyecto de mantenimiento de la pista y plataforma del aeropuerto Tres de mayo de Puerto Asís,</t>
    </r>
    <r>
      <rPr>
        <sz val="12"/>
        <rFont val="Arial"/>
        <family val="2"/>
      </rPr>
      <t xml:space="preserve"> 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</si>
  <si>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r>
      <rPr>
        <b/>
        <sz val="12"/>
        <rFont val="Arial"/>
        <family val="2"/>
      </rPr>
      <t>H41:045-15</t>
    </r>
    <r>
      <rPr>
        <sz val="12"/>
        <rFont val="Arial"/>
        <family val="2"/>
      </rPr>
      <t xml:space="preserve"> </t>
    </r>
    <r>
      <rPr>
        <b/>
        <sz val="12"/>
        <rFont val="Arial"/>
        <family val="2"/>
      </rPr>
      <t xml:space="preserve"> (A y D) Desarrollo Proceso Precontractual y Contractual, Contrato 14000103 OH de Intervnetoría.</t>
    </r>
    <r>
      <rPr>
        <sz val="12"/>
        <rFont val="Arial"/>
        <family val="2"/>
      </rPr>
      <t xml:space="preserve"> El desarrollo del contrato OH por $220.7 millones incluida las adiciones, para contratar la </t>
    </r>
    <r>
      <rPr>
        <i/>
        <sz val="12"/>
        <rFont val="Arial"/>
        <family val="2"/>
      </rPr>
      <t xml:space="preserve">"Interventoría técnica y administrativa para el mantenimiento de la pista del aeropuerto tres de mayo de Puerto Asís - Putumayo" </t>
    </r>
    <r>
      <rPr>
        <sz val="12"/>
        <rFont val="Arial"/>
        <family val="2"/>
      </rPr>
      <t>presentó las situaciones que acontinuación se relacionan,</t>
    </r>
  </si>
  <si>
    <r>
      <rPr>
        <b/>
        <sz val="12"/>
        <rFont val="Arial"/>
        <family val="2"/>
      </rPr>
      <t>H42:045-15 (AyD)"Acto de Adición y Prórroga No. 03" y "Adición y Prórroga No. 04 al contrato 14000103 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</si>
  <si>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r>
      <rPr>
        <b/>
        <sz val="12"/>
        <rFont val="Arial"/>
        <family val="2"/>
      </rPr>
      <t>H43:045-15</t>
    </r>
    <r>
      <rPr>
        <sz val="12"/>
        <rFont val="Arial"/>
        <family val="2"/>
      </rPr>
      <t xml:space="preserve"> </t>
    </r>
    <r>
      <rPr>
        <b/>
        <sz val="12"/>
        <rFont val="Arial"/>
        <family val="2"/>
      </rPr>
      <t>(A,D y F) El contrato 13000237 OJ para mejoramiento de los sistemas de tratamiento de aguas residuales, sanitarias e hidráulicas para los aeropuertos de Ipiales, Ocaña, Puerto Asís y San Vicente.</t>
    </r>
    <r>
      <rPr>
        <sz val="12"/>
        <rFont val="Arial"/>
        <family val="2"/>
      </rPr>
      <t xml:space="preserve"> El desarrollo del contrato 13000237 OJ por $1.493.1 millones, cuyo objeto es </t>
    </r>
    <r>
      <rPr>
        <i/>
        <sz val="12"/>
        <rFont val="Arial"/>
        <family val="2"/>
      </rPr>
      <t>"El Mejoramiento de los Sitemas de Tratamiento de Aguas Residuales, Redes Sanitarias e Hidráulicas para</t>
    </r>
  </si>
  <si>
    <r>
      <rPr>
        <b/>
        <sz val="12"/>
        <rFont val="Arial"/>
        <family val="2"/>
      </rPr>
      <t>1.</t>
    </r>
    <r>
      <rPr>
        <sz val="12"/>
        <rFont val="Arial"/>
        <family val="2"/>
      </rPr>
      <t xml:space="preserve">Sancion ejecutoriada y Legalizar la liquidacion del contrato
</t>
    </r>
    <r>
      <rPr>
        <b/>
        <sz val="12"/>
        <color rgb="FF002060"/>
        <rFont val="Arial"/>
        <family val="2"/>
      </rPr>
      <t/>
    </r>
  </si>
  <si>
    <r>
      <rPr>
        <b/>
        <sz val="12"/>
        <rFont val="Arial"/>
        <family val="2"/>
      </rPr>
      <t>1.</t>
    </r>
    <r>
      <rPr>
        <sz val="12"/>
        <rFont val="Arial"/>
        <family val="2"/>
      </rPr>
      <t xml:space="preserve">Gestionar la legalizacion del acta de liquidacion
</t>
    </r>
    <r>
      <rPr>
        <b/>
        <sz val="12"/>
        <color theme="1"/>
        <rFont val="Arial"/>
        <family val="2"/>
      </rPr>
      <t/>
    </r>
  </si>
  <si>
    <r>
      <rPr>
        <b/>
        <sz val="12"/>
        <rFont val="Arial"/>
        <family val="2"/>
      </rPr>
      <t>1.</t>
    </r>
    <r>
      <rPr>
        <sz val="12"/>
        <rFont val="Arial"/>
        <family val="2"/>
      </rPr>
      <t>Acta debidamente legalizada y sancion aplicada</t>
    </r>
    <r>
      <rPr>
        <b/>
        <sz val="12"/>
        <rFont val="Arial"/>
        <family val="2"/>
      </rPr>
      <t>(1)</t>
    </r>
    <r>
      <rPr>
        <sz val="12"/>
        <rFont val="Arial"/>
        <family val="2"/>
      </rPr>
      <t xml:space="preserve">
</t>
    </r>
  </si>
  <si>
    <r>
      <rPr>
        <b/>
        <sz val="12"/>
        <rFont val="Arial"/>
        <family val="2"/>
      </rPr>
      <t>H44:045-15</t>
    </r>
    <r>
      <rPr>
        <sz val="12"/>
        <rFont val="Arial"/>
        <family val="2"/>
      </rPr>
      <t xml:space="preserve"> </t>
    </r>
    <r>
      <rPr>
        <b/>
        <sz val="12"/>
        <rFont val="Arial"/>
        <family val="2"/>
      </rPr>
      <t>(AyD) Contrato 13001329 OC para "Realizar la Interventoría Técnica y Administrativa para el Mejoramiento de los Sistemas de Tratamiento de Aguas Residuales, Redes Sanitarias e Hidráulicas para los Aeropuertos de Ipiales, Ocaña, Puerto Asís y San Vicente"</t>
    </r>
    <r>
      <rPr>
        <sz val="12"/>
        <rFont val="Arial"/>
        <family val="2"/>
      </rPr>
      <t xml:space="preserve">. En desarrollo del contrato 13001329 OC cuyo objeto es </t>
    </r>
    <r>
      <rPr>
        <i/>
        <sz val="12"/>
        <rFont val="Arial"/>
        <family val="2"/>
      </rPr>
      <t>"Realizar la Interventoría Técnica y Administrativa para el Mejoram</t>
    </r>
  </si>
  <si>
    <r>
      <rPr>
        <b/>
        <sz val="12"/>
        <rFont val="Arial"/>
        <family val="2"/>
      </rPr>
      <t>1.</t>
    </r>
    <r>
      <rPr>
        <sz val="12"/>
        <rFont val="Arial"/>
        <family val="2"/>
      </rPr>
      <t xml:space="preserve">Implementar una estructura de  apoyo a los supervisores con profesionales de las diferentes areas  que permita ejercer un control  interdisciplinario a los contratos que tienen a cargo
</t>
    </r>
    <r>
      <rPr>
        <b/>
        <sz val="12"/>
        <color rgb="FF002060"/>
        <rFont val="Arial"/>
        <family val="2"/>
      </rPr>
      <t/>
    </r>
  </si>
  <si>
    <r>
      <rPr>
        <b/>
        <sz val="12"/>
        <rFont val="Arial"/>
        <family val="2"/>
      </rPr>
      <t>1.</t>
    </r>
    <r>
      <rPr>
        <sz val="12"/>
        <rFont val="Arial"/>
        <family val="2"/>
      </rPr>
      <t xml:space="preserve">Crear una circular suscrita por el SSO donde se estructure  la conformacion, funcionamiento y deberes  del equipo de apoyo a los supervisores
</t>
    </r>
    <r>
      <rPr>
        <b/>
        <sz val="12"/>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</si>
  <si>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</si>
  <si>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H45:045-15</t>
    </r>
    <r>
      <rPr>
        <sz val="12"/>
        <rFont val="Arial"/>
        <family val="2"/>
      </rPr>
      <t xml:space="preserve"> </t>
    </r>
    <r>
      <rPr>
        <b/>
        <sz val="12"/>
        <rFont val="Arial"/>
        <family val="2"/>
      </rPr>
      <t>(A) Operación Terminal Aéreo Aeropuerto Tres de mayo de Puerto Asís Departamento del Putumayo.</t>
    </r>
    <r>
      <rPr>
        <sz val="12"/>
        <rFont val="Arial"/>
        <family val="2"/>
      </rPr>
      <t xml:space="preserve"> El terminal aéreo del aeropuerto Tres de Mayo de Puerto Asís, ejecutado en dos etapas; la primera mediante el Convenio Interadministrativo 6000459 OK de 2006, suscrito entre la Aerocivil y el Municipio de Puerto Asís, del cual se derivó el contrato de obra 104 de 2007 suscrito por</t>
    </r>
  </si>
  <si>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2.</t>
    </r>
    <r>
      <rPr>
        <sz val="12"/>
        <rFont val="Arial"/>
        <family val="2"/>
      </rPr>
      <t>Realizar visitas de seguimiento y verificación de las condiciones posteriores a la entrega de las obras.</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</si>
  <si>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(1)</t>
    </r>
  </si>
  <si>
    <r>
      <rPr>
        <b/>
        <sz val="12"/>
        <rFont val="Arial"/>
        <family val="2"/>
      </rPr>
      <t xml:space="preserve">H46:045-15 (A) Calidad de la Obra, Contrato 13000200 OK. </t>
    </r>
    <r>
      <rPr>
        <sz val="12"/>
        <rFont val="Arial"/>
        <family val="2"/>
      </rPr>
      <t xml:space="preserve">El contrato 13000200 OK, se suscrito por $3.315.4 millones para la </t>
    </r>
    <r>
      <rPr>
        <i/>
        <sz val="12"/>
        <rFont val="Arial"/>
        <family val="2"/>
      </rPr>
      <t>"ampliación de plataforma de giro, cabeceras y repavimentación de la calle de rodaje Bravo en el aeropuerto Simón Bolívar de Santa Marta"</t>
    </r>
    <r>
      <rPr>
        <sz val="12"/>
        <rFont val="Arial"/>
        <family val="2"/>
      </rPr>
      <t xml:space="preserve"> objeto que contempló la ejecución de repavimentación de la calle de rodaje Bravo. En la visita de inspección adelantada por la</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</si>
  <si>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</si>
  <si>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H48:045-15</t>
    </r>
    <r>
      <rPr>
        <sz val="12"/>
        <rFont val="Arial"/>
        <family val="2"/>
      </rPr>
      <t xml:space="preserve"> </t>
    </r>
    <r>
      <rPr>
        <b/>
        <sz val="12"/>
        <rFont val="Arial"/>
        <family val="2"/>
      </rPr>
      <t xml:space="preserve">(AyD)Adición del Contrato 13000207 OJ; </t>
    </r>
    <r>
      <rPr>
        <sz val="12"/>
        <rFont val="Arial"/>
        <family val="2"/>
      </rPr>
      <t>Registro Presupuestal; suspensión y prórrogas del contrato. Debido a la dilación en la ejecución del contrato 13000207 OJ por $2.761.9 millones, con un plazo de 90 días calendarios, suscrito el 01/10/2013 para ejecutar obras de mantenimiento en el terminal de pasajeros, torre de control, centro de aeronavegación del caribe y cerramiento</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</si>
  <si>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</si>
  <si>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</si>
  <si>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rPr>
        <b/>
        <sz val="12"/>
        <rFont val="Arial"/>
        <family val="2"/>
      </rPr>
      <t>H50:045-15</t>
    </r>
    <r>
      <rPr>
        <sz val="12"/>
        <rFont val="Arial"/>
        <family val="2"/>
      </rPr>
      <t xml:space="preserve"> </t>
    </r>
    <r>
      <rPr>
        <b/>
        <sz val="12"/>
        <rFont val="Arial"/>
        <family val="2"/>
      </rPr>
      <t>(AyD) Gestión Contrato 14000034-OH.</t>
    </r>
    <r>
      <rPr>
        <sz val="12"/>
        <rFont val="Arial"/>
        <family val="2"/>
      </rPr>
      <t xml:space="preserve"> En el contrato 14000034-OH del 14 de junio de 2014, para el mantenimiento de las rejillas de la Plataforma del Aeropuerto Internacional Ernesto Cortissoz de Barranquilla se observan las siguientes situaciones en la gestión administrativa:</t>
    </r>
  </si>
  <si>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</si>
  <si>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r>
      <rPr>
        <b/>
        <sz val="12"/>
        <rFont val="Arial"/>
        <family val="2"/>
      </rPr>
      <t xml:space="preserve">H51:045-15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</si>
  <si>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</si>
  <si>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r>
      <rPr>
        <b/>
        <sz val="12"/>
        <rFont val="Arial"/>
        <family val="2"/>
      </rPr>
      <t>1.</t>
    </r>
    <r>
      <rPr>
        <sz val="12"/>
        <rFont val="Arial"/>
        <family val="2"/>
      </rPr>
      <t>Circular SSO en donde se oficialice el mecanismo</t>
    </r>
    <r>
      <rPr>
        <b/>
        <sz val="12"/>
        <rFont val="Arial"/>
        <family val="2"/>
      </rPr>
      <t xml:space="preserve">(1)
</t>
    </r>
  </si>
  <si>
    <r>
      <rPr>
        <b/>
        <sz val="12"/>
        <rFont val="Arial"/>
        <family val="2"/>
      </rPr>
      <t xml:space="preserve">H54:045-15 (AyD) Principio de Planeacíón, Contrato 13000276 OK. (A y D). </t>
    </r>
    <r>
      <rPr>
        <sz val="12"/>
        <rFont val="Arial"/>
        <family val="2"/>
      </rPr>
      <t>El Contrato de Obra 13000276-OK fue suscrito el 30/12/2013 por $23.086.6 millones con acta de inicio del 07/01/2014 con el fin de contratar las Obras para el Mejoramiento de las Zonas de Seguridad y la Pista en la Cabecera 17 y su conexión mediante la prolongación de la calle de rodaje Charlie del Aeropuerto Palo</t>
    </r>
  </si>
  <si>
    <r>
      <rPr>
        <b/>
        <sz val="12"/>
        <rFont val="Arial"/>
        <family val="2"/>
      </rPr>
      <t>1.</t>
    </r>
    <r>
      <rPr>
        <sz val="12"/>
        <rFont val="Arial"/>
        <family val="2"/>
      </rPr>
      <t xml:space="preserve">Implementar una estructura de  apoyo a los supervisores con profesionales de las diferentes areas
</t>
    </r>
    <r>
      <rPr>
        <b/>
        <sz val="12"/>
        <color rgb="FF002060"/>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</si>
  <si>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</si>
  <si>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H27:00-14 Automatizar en Línea la Certificación Médica (A)(D)</t>
    </r>
    <r>
      <rPr>
        <sz val="12"/>
        <rFont val="Arial"/>
        <family val="2"/>
      </rPr>
      <t xml:space="preserve"> En 2013 bajo cumplimiento en acción automatizar en línea la certificación médica avance  de actividades l 50%,   cumplimiento de meta 50%</t>
    </r>
  </si>
  <si>
    <t>FILA_458</t>
  </si>
  <si>
    <t>FILA_459</t>
  </si>
  <si>
    <t>FILA_583</t>
  </si>
  <si>
    <t>Se evidencia Acta de Equipo de Gerencia del 22.07.2015.
La observación hecha por la CGR, en el cuadro de Acciones Efectivas y No Efectivas, no corresponde al contrato número 13000180-OJ, cuyo objeto es la adquisición y puesta en funcionamiento de equipos del área de Telecomunicaciones y no de obra.</t>
  </si>
  <si>
    <r>
      <rPr>
        <b/>
        <sz val="12"/>
        <rFont val="Arial"/>
        <family val="2"/>
      </rPr>
      <t>H1:00-14 Diferencia de cantidades de obra en el contrato No. 13000180-OJ. (A)</t>
    </r>
    <r>
      <rPr>
        <sz val="12"/>
        <rFont val="Arial"/>
        <family val="2"/>
      </rPr>
      <t>En el contrato No. 13000180-OJ pala “Adquisición, Instalación y Puesta en Funcionamiento de Equipos para la subestación Eléctrica del aeropuerto El Alcaraván de Yopal ... se recibieron ítems en mayor cantidad a la ejecutada por $7.4 millones..</t>
    </r>
  </si>
  <si>
    <t>FISCALDIS</t>
  </si>
  <si>
    <t>FISDISPEN</t>
  </si>
  <si>
    <t>Enviaron oficio 4102 - 2016045298 de fecha 16/11/16 al alcalde de Cartago, solicitándoles plan emergencia para atender emergencias y suscripción de acuerdo de ayuda mutua.   En los oficios no colocaron términos para recibir los documentos.
Se anexa convenios de ayuda mutua interinstitucional para el Plan de Emergencia aeropuerto Cartago.</t>
  </si>
  <si>
    <t>Enviaron oficio 4102 - 2016045298 de fecha 16/11/16 al alcalde de Cartago, solicitándoles plan emergencia para atender emergencias y suscripción de acuerdo de ayuda mutua.                                         Faltó solicitar lo del COE.       En los oficios no colocaron términos para recibir los documentos.
Se anexa Plan de Emergwencia Aeropuerto Cartago.</t>
  </si>
  <si>
    <t>DIRECCIÓN DE INFRAESTRUCTURA AEROPORTUARIA</t>
  </si>
  <si>
    <t>DIRECCIÓN DE INFRAESTRUCTURA AEROPORTUARIA/GRUPO INSPECCIÓN DE AEROPUERTOS</t>
  </si>
  <si>
    <t>DIRECCIÓN DE SERVICIOS AEROPORTUARIOS</t>
  </si>
  <si>
    <t>Mediante oficio 1070.092.2015030687 de 03/11/15 se informa que el hallazgo se colocó en conocimiento de la CGR
Se anexan oficios de la Ofcina de Comercialización e Inversión No. 1070092252017019990 del 01/08/17 y del Ministerio de Salud No. 201721300598341 del 31/03/17.</t>
  </si>
  <si>
    <t>ADMPIDIP</t>
  </si>
  <si>
    <t>ADMPIDIFI</t>
  </si>
  <si>
    <r>
      <t xml:space="preserve">H1:012-17 Cumplimiento PEI 2010- 2014  y 2015 – 2018 y Ejecución Plan de Acción 2016. Administrativo. </t>
    </r>
    <r>
      <rPr>
        <sz val="12"/>
        <rFont val="Arial"/>
        <family val="2"/>
      </rPr>
      <t>La Aerocivil para el cumplimiento del Plan Estratégico 2015- 2018, estableció el Plan de Acción 2016, conformado por 75 actividades, dentro de las cuales se encuentran diferentes acciones misionales. De la revisión a la ejecución del Plan, se observó que algunas metas relacionadas con el</t>
    </r>
  </si>
  <si>
    <r>
      <t xml:space="preserve">H2:012-17 Estructuracion Plan Estrategico Institucional – PEI 2015-2018. Administrativo. </t>
    </r>
    <r>
      <rPr>
        <sz val="12"/>
        <rFont val="Arial"/>
        <family val="2"/>
      </rPr>
      <t>Al comparar el Plan Estratégico 2015 – 2018 frente al PEI 2010 – 2014 se observó que en el primero no se registra información sobre los programas, proyectos, metas e indicadores definidos para el cuatrienio 2015-2018, teniendo en cuenta el Marco de Gastos de Mediano Plazo – MGMP definido por el Minis</t>
    </r>
  </si>
  <si>
    <r>
      <t xml:space="preserve">H3:012-17 Utilización de Recursos. Administrativo </t>
    </r>
    <r>
      <rPr>
        <sz val="12"/>
        <rFont val="Arial"/>
        <family val="2"/>
      </rPr>
      <t>Los cupos de vigencias futuras autorizadas en el 2014 y 2015 para ser utilizadas en el 2016, el 24.2% de las vigencias futuras autorizadas en 2014, equivalente a $73.315.5 millones  y el 5.9% de las autorizadas en 2015 en cuantía de $8.905.1 millones , no fueron utilizadas al cierre del 2016, lo cual incide en la gestión y resultados</t>
    </r>
  </si>
  <si>
    <r>
      <t xml:space="preserve">H4:012-17 Aplicativo Sistema de Información Aeronáutico - SIA/AIM. Administrativo con presunta Incidencia Disciplinaria e Indagación Preliminar. </t>
    </r>
    <r>
      <rPr>
        <sz val="12"/>
        <rFont val="Arial"/>
        <family val="2"/>
      </rPr>
      <t>En la verificación de la funcionalidad del aplicativo SIA/AIM, se encontró que está funcionando parcialmente , debido a la continua generación de errores y la falta de integración entre sus módulos, debido a que algunos no están instalados y los</t>
    </r>
  </si>
  <si>
    <r>
      <t xml:space="preserve">H5:012-17 Seguridad de la Información. Administrativo. </t>
    </r>
    <r>
      <rPr>
        <sz val="12"/>
        <rFont val="Arial"/>
        <family val="2"/>
      </rPr>
      <t xml:space="preserve">La Entidad no cuenta con un mapa de servicios informáticos, que permita conocer los aplicativos que tiene así como la interacción a través de interfaces.
Las Políticas, Normas, y Estándares en materia de Seguridad Informática se encuentran desactualizados; aun teniendo en cuenta los cambios de la tecnología; no obstante, </t>
    </r>
  </si>
  <si>
    <r>
      <t xml:space="preserve">H6:012-17 Estudios previos y modificación del Contrato 15000250-OK. Administrativo con presunta incidencia disciplinaria. </t>
    </r>
    <r>
      <rPr>
        <sz val="12"/>
        <rFont val="Arial"/>
        <family val="2"/>
      </rPr>
      <t>En el proceso contractual 15000046-OL con el objeto de “Realizar el diseño y las obras de mantenimiento de pista y plataforma en el aeropuerto Gustavo Rojas Pinilla de San Andrés”, la Entidad en los estudios previos definió el presupuesto del proyecto con</t>
    </r>
  </si>
  <si>
    <r>
      <t>H7:012-17 Actividades No Previstas, Contrato 15000250-OK. Administrativa, Administrativo con presunta incidencia Disciplinaria y Fiscal.</t>
    </r>
    <r>
      <rPr>
        <sz val="12"/>
        <rFont val="Arial"/>
        <family val="2"/>
      </rPr>
      <t xml:space="preserve"> Del Contrato 15000250-OK, se observó, que a partir del Acta de Recibo Parcial de Obra No.1  del 23/12/2015, hasta la No. 8  del 01/08/2016, el contratista facturó como “Actividades No Previstas” 16 ítems , que la Entidad, cuantificó y pagó al contratist</t>
    </r>
  </si>
  <si>
    <r>
      <t xml:space="preserve">H8:012-17 Dimensiones de la franja de pista del Aeropuerto Gustavo Rojas Pinilla. Administrativo. </t>
    </r>
    <r>
      <rPr>
        <sz val="12"/>
        <rFont val="Arial"/>
        <family val="2"/>
      </rPr>
      <t>El aeropuerto internacional Gustavo Rojas Pinilla de la ciudad de San Andrés, no cuenta con las dimensiones solicitadas en los Reglamentos Aeronáuticos de Colombia RAC 14 en lo que se refiere al ancho de las franjas de pista, para la categoría en la que está clasificado este aeropuerto (4D)</t>
    </r>
  </si>
  <si>
    <r>
      <t>H9:012-17 Obras de Mantenimiento de la pista y calles de rodaje, Contrato 15000250-OK. Administrativo.</t>
    </r>
    <r>
      <rPr>
        <sz val="12"/>
        <rFont val="Arial"/>
        <family val="2"/>
      </rPr>
      <t xml:space="preserve"> En la inspección visual realizada a las obras de mantenimiento de la pista y calles de rodaje del aeropuerto de San Andrés durante los días 15 al 19 de mayo de 2017, se observó deficiencias en los acabados de la carpeta asfáltica, en aspectos como:
En el sentido longitudinal de la pista</t>
    </r>
  </si>
  <si>
    <r>
      <t>H10:012-17 Estado de la Plataforma del Aeropuerto Gustavo Rojas Pinilla de San Andrés. Administrativo.</t>
    </r>
    <r>
      <rPr>
        <sz val="12"/>
        <rFont val="Arial"/>
        <family val="2"/>
      </rPr>
      <t xml:space="preserve"> El Contrato 15000250-OK en su objeto se estableció además del mantenimiento de la pista el de la plataforma, destinando para esta actividad un presupuesto $407.2 millones , con ítems destinados a realizar bacheos en un área de 3.216 m2, lo cual se asocia a un mantenimiento correctivo,</t>
    </r>
  </si>
  <si>
    <r>
      <t xml:space="preserve">H11:012-17 Condiciones del Equipo de Rayos X instalado en el aeropuerto de San Andrés, Contrato 15000303-OH. Administrativo. </t>
    </r>
    <r>
      <rPr>
        <sz val="12"/>
        <rFont val="Arial"/>
        <family val="2"/>
      </rPr>
      <t>En la inspección realizada a los equipos suministrados a través de este Contrato 15000303-OH, se observó el desgaste prematuro en los equipos, debido a la ausencia de un procedimiento de manejo del equipo y deficiencias en la capacitación y vigilancia del personal</t>
    </r>
  </si>
  <si>
    <r>
      <t xml:space="preserve">H12:012-17 Cambio de modalidad de contratación y reconocimiento del AIU. Administrativo con presunta incidencia Disciplinaria y Fiscal. </t>
    </r>
    <r>
      <rPr>
        <sz val="12"/>
        <rFont val="Arial"/>
        <family val="2"/>
      </rPr>
      <t>En el desarrollo del Contrato de Obra 15000568-OK de 2015 suscrito por la Regional Atlántico, con el objeto de realizar Mantenimiento y Adecuación de la Pista y Calles de Rodaje en el aeropuerto Gustavo Rojas Pinilla de San Andrés, mediante la reparación</t>
    </r>
  </si>
  <si>
    <r>
      <t xml:space="preserve">H13:012-17 Control Interno en el Proceso de Contratación. Administrativo. </t>
    </r>
    <r>
      <rPr>
        <sz val="12"/>
        <rFont val="Arial"/>
        <family val="2"/>
      </rPr>
      <t>En la revisión de los documentos de la etapa precontractual de Contratos 15000568-OK y 15000231-OH, suscritos por la Regional Atlántico, se observó deficiencias de control interno en el diligenciamiento del formato donde se consignan los datos generales del proyecto “Información General del Proyecto Proceso de Sele</t>
    </r>
  </si>
  <si>
    <r>
      <t>H14:012-17 Ejecución del contrato 15000231-OH. Administrativo con presunta incidencia Fiscal y Disciplinaria.</t>
    </r>
    <r>
      <rPr>
        <sz val="12"/>
        <rFont val="Arial"/>
        <family val="2"/>
      </rPr>
      <t xml:space="preserve"> La Dirección Regional Atlántico de Aerocivil, suscribió el Contrato de Obra Pública 15000231-OH de 2015, con plazo inicial de dos (2) meses que se prorrogó en tres (3) ocasiones para un plazo final de cinco (5) meses y  diez (10) días, de acuerdo a los soportes documentales y</t>
    </r>
  </si>
  <si>
    <r>
      <t xml:space="preserve">H15:012-17 Prestación del servicio aeroportuario en el aeropuerto de San Andrés. Administrativo con presunta Incidencia Disciplinaria. </t>
    </r>
    <r>
      <rPr>
        <sz val="12"/>
        <rFont val="Arial"/>
        <family val="2"/>
      </rPr>
      <t>En visitas realizadas en mayo y junio de 2017 , al aeropuerto Gustavo Rojas Pinilla de San Andrés, se evidenció el mal estado del aeropuerto, pese a las continuas contrataciones que ha realizado la Entidad desde la retoma del Aeropuerto en el 2015,</t>
    </r>
  </si>
  <si>
    <r>
      <t>H16:012-17 Contrato 12 de 2007: Suministro de Combustible Aeropuerto Gustavo Rojas Pinilla de San Andrés. Administrativo con presunta Incidencia Disciplinaria y Fiscal</t>
    </r>
    <r>
      <rPr>
        <sz val="12"/>
        <rFont val="Arial"/>
        <family val="2"/>
      </rPr>
      <t>. En el Contrato 12 de 2007, el concesionario otorga al contratista, de forma exclusiva, la distribución de combustibles de Aviación JET A-1 y el acceso a pista de aviación donde en la cláusula cuarta pactaron que la tarifa</t>
    </r>
  </si>
  <si>
    <r>
      <t xml:space="preserve">H17:012-17 Cabañas San Andrés (Islas) Administrativo con presunta Incidencia Disciplinaria y Fiscal. </t>
    </r>
    <r>
      <rPr>
        <sz val="12"/>
        <rFont val="Arial"/>
        <family val="2"/>
      </rPr>
      <t>En visita realizada del 30 de mayo al 2 de junio de 2017, al lugar donde se encuentran dos (2) cabañas de propiedad de la Unidad Administrativa Especial de la Aeronautica Civil, ubicadas en sector Sarie Bay en la isla de San Andres,  se evidenció el estado de completo deterioro y abandono</t>
    </r>
  </si>
  <si>
    <r>
      <t>H18:012-17 Ejecución del Contrato 40016101-CO en el Aeropuerto de San Andrés. Administrativo con presunta Incidencia Disciplinaria y Fiscal.</t>
    </r>
    <r>
      <rPr>
        <sz val="12"/>
        <rFont val="Arial"/>
        <family val="2"/>
      </rPr>
      <t xml:space="preserve"> En la revisión del Contrato 40016101-CO suscrito por la Dirección Regional Atlántico, con el objeto de contratar el mantenimiento de las áreas internas de la estación de bomberos del aeropuerto Gustavo Rojas Pinilla de San Andrés, se observó que</t>
    </r>
  </si>
  <si>
    <r>
      <t xml:space="preserve">H19:012-17 Utilización Puentes de abordaje Aeropuerto de San Andrés. Administrativo. </t>
    </r>
    <r>
      <rPr>
        <sz val="12"/>
        <rFont val="Arial"/>
        <family val="2"/>
      </rPr>
      <t>Se verificó que en el Aeropuerto de San Andrés, solo algunas aerolíneas que prestan servicios en el mismo, realizan el procedimiento de embarque y desembarque de los pasajeros haciendo uso frecuente de los puentes de abordaje; sin embargo, en los formatos diligenciados por funcionarios del aeropuerto, de</t>
    </r>
  </si>
  <si>
    <r>
      <t>H20:012-17 Recaudos Aeropuerto de San Andrés. Administrativa.</t>
    </r>
    <r>
      <rPr>
        <sz val="12"/>
        <rFont val="Arial"/>
        <family val="2"/>
      </rPr>
      <t xml:space="preserve"> El recaudo de contado realizado en el aeropuerto, por concepto de carnetización, tasa aeroportuaria de aeronaves privadas, arrendamientos, entre otros, presenta riesgo, por debilidades en los controles para la consignación diaria de estos recursos, como se indica en el procedimiento establecido por la Entidad;</t>
    </r>
  </si>
  <si>
    <r>
      <t xml:space="preserve">H21:012-17 Actualización de Inventario Bienes muebles y equipos dados de baja. Administrativo. </t>
    </r>
    <r>
      <rPr>
        <sz val="12"/>
        <rFont val="Arial"/>
        <family val="2"/>
      </rPr>
      <t>Los inventarios de bienes muebles, equipos y elementos a cargo de cuentadantes del aeropuerto de San Andrés, se encuentran sin actualizar, por deficiencia en la gestión para la aplicación de los controles existentes en el procedimiento establecido por la Aeronáutica Civil en la Resolución 03084</t>
    </r>
  </si>
  <si>
    <r>
      <t xml:space="preserve">H22:012-17 Cumplimiento Contrato de Obra 14000008 OK y Amortización Anticipo - Aeropuerto San Bernardo de Mompox (Bolívar). Administrativo con presunta incidencia disciplinaria y fiscal. </t>
    </r>
    <r>
      <rPr>
        <sz val="12"/>
        <rFont val="Arial"/>
        <family val="2"/>
      </rPr>
      <t>Vencido el plazo contractual (07/11/2014), no se suscribió acta de recibo final a satisfacción de las obras, por inconformidades existentes en mismas, conforme el “Acta de Entrega y Recibo Definitivo de</t>
    </r>
  </si>
  <si>
    <r>
      <t xml:space="preserve">H23:012-17 Terminación, Liquidación y Anticipo Contrato 13000179 OJ – Interventoría a Obras en el Aeropuerto San Bernardo de Mompox (Bolívar). Administrativo con presunta incidencia disciplinaria y fiscal. </t>
    </r>
    <r>
      <rPr>
        <sz val="12"/>
        <rFont val="Arial"/>
        <family val="2"/>
      </rPr>
      <t>Trascurridos más de 30 meses de vencido el plazo contractual (07/11/2014), no se había suscrito acta de recibo final ni de liquidación del Contrato 13000179 OJ.</t>
    </r>
  </si>
  <si>
    <r>
      <t xml:space="preserve">H24:012-17 Cumplimiento y Liquidación del Contrato de Obra 15000125 OK. Administrativo con presunta incidencia disciplinaria y fiscal. </t>
    </r>
    <r>
      <rPr>
        <sz val="12"/>
        <rFont val="Arial"/>
        <family val="2"/>
      </rPr>
      <t>El 29 de abril de 2016, a dos (2) días del vencimiento del plazo de ejecución del contrato y debido a la inhabilidad sobreviniente en la que quedaron incursos dos de los integrantes del Consorcio contratista, las partes decidieron de mutuo acuerdo suscrib</t>
    </r>
  </si>
  <si>
    <r>
      <t xml:space="preserve">H25:012-17 Anticipo del Contrato de Obra 15000125 OK. Administrativo con presunta incidencia disciplinaria y fiscal. </t>
    </r>
    <r>
      <rPr>
        <sz val="12"/>
        <rFont val="Arial"/>
        <family val="2"/>
      </rPr>
      <t>El 16 de septiembre de 2015, se pagó $3.292.3 millones,  en calidad de anticipo, equivalente al 20% del valor del contrato, conforme lo pactado en la cláusula sexta del mismo, anticipo del cual se amortizó $271.0 millones, de acuerdo con las cinco (5) actas de recibo</t>
    </r>
  </si>
  <si>
    <r>
      <t xml:space="preserve">H26:012-17 Contrato 15000233 OJ Interventoría Aeropuertos Guaymaral, Florencia y San Vicente del Caguán.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(Ocho (8) carpetas o tomos con 1.854</t>
    </r>
  </si>
  <si>
    <r>
      <t xml:space="preserve">H00:012-17 Cumplimiento, Liquidación y Amortización del Anticipo del Contrato 15000121 OK. Administrativo con presunta incidencia disciplinaria y fiscal. </t>
    </r>
    <r>
      <rPr>
        <sz val="12"/>
        <rFont val="Arial"/>
        <family val="2"/>
      </rPr>
      <t>El 29 de abril de 2016, a dos (2) días del vencimiento del plazo, las partes decidieron de mutuo acuerdo suscribir Acta de Terminación Anticipada de Mutuo Acuerdo del Contrato de Obra 15000121 OK. En este acto, se indica “Que (…) se</t>
    </r>
  </si>
  <si>
    <r>
      <t xml:space="preserve">H27:012-17 Calidad de las obras ejecutadas en el aeropuerto Alberto Lleras Camargo de Sogamoso – Boyacá. Administrativo con presunta incidencia disciplinaria y fiscal. </t>
    </r>
    <r>
      <rPr>
        <sz val="12"/>
        <rFont val="Arial"/>
        <family val="2"/>
      </rPr>
      <t>Durante la visita efectuada, entre el 11 y 12 de mayo de 2017, por la Contraloría General de la República, al aeropuerto Alberto Lleras Camargo de Sogamoso – Boyacá, con el fin de inspeccionar las obras de mejoramiento de</t>
    </r>
  </si>
  <si>
    <r>
      <t xml:space="preserve">H28:012-17 Terminación, Liquidación y Anticipo Contrato 15000207 OH – Interventoría Aeropuertos de Sogamoso y Puerto Leguizamo.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t>
    </r>
  </si>
  <si>
    <r>
      <t>H29:012-17 Cumplimiento, pago actas parciales 5 y 6, amortización del anticipo y liquidación del contrato 15000215 OK. Administrativo con presunta incidencia disciplinaria y fiscal.</t>
    </r>
    <r>
      <rPr>
        <sz val="12"/>
        <rFont val="Arial"/>
        <family val="2"/>
      </rPr>
      <t xml:space="preserve"> El 29 de abril de 2016, a dos (2) días del vencimiento del plazo de ejecución del contrato, las partes decidieron de mutuo acuerdo suscribir Acta de Terminación Anticipada de Mutuo Acuerdo del Contrato</t>
    </r>
  </si>
  <si>
    <r>
      <t xml:space="preserve">H30:012-17 Contrato 15000289 OJ Interventoría Aeropuertos Mitú, Puerto Asís y Villavicencio.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respuestas dadas por la Entidad a los</t>
    </r>
  </si>
  <si>
    <r>
      <t xml:space="preserve">H31:012-17 Terminación, Liquidación y Anticipo Contrato 15000208 OH – Interventoría Aeropuertos de Puerto Inírida, San José de Guaviare y La Primavera. Administrativo con presunta incidencia disciplinaria. </t>
    </r>
    <r>
      <rPr>
        <sz val="12"/>
        <rFont val="Arial"/>
        <family val="2"/>
      </rPr>
      <t>Nueve (9) meses después de vencido el plazo de ejecución del contrato y de acuerdo con los documentos que existen en el expediente del contrato, que reposa en la Dirección Administrati</t>
    </r>
  </si>
  <si>
    <r>
      <t xml:space="preserve">H32:012-17 Acciones Populares. Administrativo con presunta incidencia Disciplinaria. </t>
    </r>
    <r>
      <rPr>
        <sz val="12"/>
        <rFont val="Arial"/>
        <family val="2"/>
      </rPr>
      <t>En visita realizada al Tribunal Contencioso Administrativo de San Andrés, se  identificó que cursan  tres (3) Acciones Populares como Medio de control de protección de derechos e intereses colectivos en contra de la Unidad Administrativa Especial de Aeronáutica Civil</t>
    </r>
  </si>
  <si>
    <r>
      <t xml:space="preserve">H33:012-17 Justificación Prorrogas Contrato 15000282 OJ de 2015. Administrativo con presunta incidencia Disciplinaria. </t>
    </r>
    <r>
      <rPr>
        <sz val="12"/>
        <rFont val="Arial"/>
        <family val="2"/>
      </rPr>
      <t>Las justificaciones para las prórrogas al Contrato 5000282 OJ por $1.409.949.545, suscrito el 29 de octubre de 2015 para realizar “el mantenimiento y la conservación de los sistemas de energía y complementarios instalados en los aeropuertos Gustavo Rojas Pinillas de San</t>
    </r>
  </si>
  <si>
    <r>
      <t xml:space="preserve">H34:012-17 Solicitud de pago con intereses, saldo Contrato de Interventoría 120001 04-OH-2012. Administrativo  con presunta incidencia  disciplinaria. </t>
    </r>
    <r>
      <rPr>
        <sz val="12"/>
        <rFont val="Arial"/>
        <family val="2"/>
      </rPr>
      <t>En el Acta 1 del  Comité de Conciliaciones, llevado a cabo el  25 de enero de 2016 se registra el caso de la solicitud del pago con sus intereses de un saldo pendiente por $12.9 millones,  correspondiente al  Contrato de Interventoría</t>
    </r>
  </si>
  <si>
    <r>
      <t xml:space="preserve">H36:012-17 Oportunidad  en trámites,  solicitudes, pagos y liquidación,  Contrato 12000259-OH de 2012. Administrativo con presunta incidencia disciplinaria. </t>
    </r>
    <r>
      <rPr>
        <sz val="12"/>
        <rFont val="Arial"/>
        <family val="2"/>
      </rPr>
      <t>Según el Acta 13 del Comité de Conciliaciones del 17 de junio de 2016, de la Aerocivil, el representante legal del Consorcio con quien celebró la Aerocivil el  Contrato 12000259-OH de 2012  convocó para que se le reconociera una  sum</t>
    </r>
  </si>
  <si>
    <r>
      <t xml:space="preserve">H37:012-17 Saldo del Contrato de Obra 13000130T del 5 de diciembre de 2013. Administrativo con presunta incidencia disciplinaria. </t>
    </r>
    <r>
      <rPr>
        <sz val="12"/>
        <rFont val="Arial"/>
        <family val="2"/>
      </rPr>
      <t>En el  Comité de Conciliaciones del 17 de junio de 2016 (Acta 13), se debatió, la convocatoria para el reconocimiento de pago de saldo adeudado en el Contrato de Obra 13000130T del 5 de diciembre de 2013 , cuya acta de recibo a satisfacción firmada por el</t>
    </r>
  </si>
  <si>
    <r>
      <t>H38:012-17 Efectivo. Administrativo, con presunta incidencia disciplinaria.</t>
    </r>
    <r>
      <rPr>
        <sz val="12"/>
        <rFont val="Arial"/>
        <family val="2"/>
      </rPr>
      <t xml:space="preserve"> El párrafo segundo del numeral 3.8 de la Resolución 357 de 2008,  señala: “Para un control riguroso del disponible y especialmente de los depósitos en instituciones financieras, las entidades contables públicas deberán implementar los procedimientos que sean necesarios para administrar los riesgos asociados con</t>
    </r>
  </si>
  <si>
    <r>
      <t xml:space="preserve">H39:012-17 Deudores Sanciones Clientes. Administrativo, con presunta incidencia disciplinaria. </t>
    </r>
    <r>
      <rPr>
        <sz val="12"/>
        <rFont val="Arial"/>
        <family val="2"/>
      </rPr>
      <t>El numeral 3.3 de la Resolución 357 de 2008 dice: “…Deben adoptarse los controles que sean necesarios para garantizar que la totalidad de las operaciones llevadas a cabo por los entes públicos sean vinculadas al proceso contable, de manera independiente a su cuantía…”.</t>
    </r>
  </si>
  <si>
    <r>
      <t>H40:012-17 Deudores Sanciones Contratistas.  Administrativo, con presunta incidencia disciplinaria.</t>
    </r>
    <r>
      <rPr>
        <sz val="12"/>
        <rFont val="Arial"/>
        <family val="2"/>
      </rPr>
      <t xml:space="preserve"> El numeral 265 del Plan General de Contabilidad Pública señala: “El reconocimiento de los ingresos debe hacerse en cumplimiento del principio de Devengo o Causación… Para el caso de los ingresos tributarios y no tributarios, las liquidaciones oficiales y los actos administrativos,</t>
    </r>
  </si>
  <si>
    <r>
      <t xml:space="preserve">H41:012-17 Deudores – Servicios de Transporte. Administrativo, con presunta incidencia disciplinaria. </t>
    </r>
    <r>
      <rPr>
        <sz val="12"/>
        <rFont val="Arial"/>
        <family val="2"/>
      </rPr>
      <t>La facturación de 2016, presenta cuatro (4) registros por conceptos de servicios sobrevuelos con facturas 302501, 302502, 302503 y 302504 del 3 de agosto por $3.189.1 millones, $25.372.1 millones, $18.818 millones y $16.561.5 millones, respectivamente, correspondiente al cliente identifi</t>
    </r>
  </si>
  <si>
    <r>
      <t xml:space="preserve">H42:012-17 Cartera - Servicios de Transporte  Administrativo, con presunta incidencia Disciplinaria. </t>
    </r>
    <r>
      <rPr>
        <sz val="12"/>
        <rFont val="Arial"/>
        <family val="2"/>
      </rPr>
      <t>El reporte individual de la cartera generada en el aplicativo JEduards de la cuenta 140702 Deudores Servicios de Transporte, la cual presenta saldo de $33.529.6 millones  carece de las características cualitativas de confiabilidad relevancia y comprensibilidad señaladas en el  numeral 102</t>
    </r>
  </si>
  <si>
    <r>
      <t>H43:012-17 Servicios Aeronáuticos Prestados sin Facturar. Administrativo, con presunta incidencia disciplinaria.</t>
    </r>
    <r>
      <rPr>
        <sz val="12"/>
        <rFont val="Arial"/>
        <family val="2"/>
      </rPr>
      <t xml:space="preserve"> El principio de Revelación señalado en el numeral 122 del Plan General de contabilidad Pública dice: “Los estados, informes y reportes contables deben reflejar la situación financiera, económica, social y ambiental de la entidad contable pública…”</t>
    </r>
  </si>
  <si>
    <r>
      <t>H44:012-17 Libros Auxiliares de Bienes. Administrativo, con presunta incidencia disciplinaria.</t>
    </r>
    <r>
      <rPr>
        <sz val="12"/>
        <rFont val="Arial"/>
        <family val="2"/>
      </rPr>
      <t xml:space="preserve"> Las subcuentas 163501 Maquinaria y equipos presentan saldo de $19.422.9 millones, 163504 Equipos de Comunicación y computación $27.370.1 millones, 165504 Maquinaria Industrial $104.794.3 millones, 165520 Equipos de Centro de control $25.394.3 millones, 167001 Equipo de comunicación 261.162.3</t>
    </r>
  </si>
  <si>
    <r>
      <t xml:space="preserve">H45:012-17 Depuración Bienes de Uso Público en Construcción Concesiones. Administrativo. </t>
    </r>
    <r>
      <rPr>
        <sz val="12"/>
        <rFont val="Arial"/>
        <family val="2"/>
      </rPr>
      <t>La cuenta 170605 Bienes de Uso Público en Construcción - Concesiones Red Aeroportuaria, presenta sobrestimación de $179.360.3 millones, correspondiente a las obras terminadas en la ejecución de los Contratos en Concesión 6000169-05-2006, 0186 de 1996,  10000078-OK-2010 de los aeropuertos El Dorado</t>
    </r>
    <r>
      <rPr>
        <b/>
        <sz val="12"/>
        <rFont val="Arial"/>
        <family val="2"/>
      </rPr>
      <t xml:space="preserve">
</t>
    </r>
  </si>
  <si>
    <r>
      <t>H46:012-17 Bienes de Uso Público en Construcción. Administrativo, con presunta incidencia disciplinaria.</t>
    </r>
    <r>
      <rPr>
        <sz val="12"/>
        <rFont val="Arial"/>
        <family val="2"/>
      </rPr>
      <t xml:space="preserve"> La descripción de los bienes de uso públicos en servicios señalados en la Resolución 237 de 2010 de la Contaduría General de la Nación dice: “Representa el valor de los bienes de uso público construidos o adquiridos a cualquier título, por la entidad contable pública, para el uso,</t>
    </r>
  </si>
  <si>
    <r>
      <t xml:space="preserve">H47:012-17 Bienes Muebles Entregados en concesión. Administrativo, con presunta incidencia disciplinaria. </t>
    </r>
    <r>
      <rPr>
        <sz val="12"/>
        <rFont val="Arial"/>
        <family val="2"/>
      </rPr>
      <t>El párrafo segundo del numeral 4 de la Resolución 237 de 2010 señala: “Si la entidad en virtud del contrato de concesión entrega bienes que están registrados como propiedades, planta y equipo estos deben reconocerse por el valor neto… con un débito en la subcuenta 192011-Bienes</t>
    </r>
  </si>
  <si>
    <r>
      <t xml:space="preserve">H48:012-17 Cuentas por Pagar.  Administrativo, con presunta incidencia disciplinaria. </t>
    </r>
    <r>
      <rPr>
        <sz val="12"/>
        <rFont val="Arial"/>
        <family val="2"/>
      </rPr>
      <t>El numeral 224 del Plan General de Contabilidad Pública, señala: “...Las cuentas por pagar se registran en el momento en que se reciba el bien o servicio, o se formalicen los documentos que generan las obligaciones correspondientes…”
Igualmente, el numeral 226 del PGCP señala: “Las cuentas por pagar</t>
    </r>
  </si>
  <si>
    <r>
      <t>H49:012-17 Cuentas por Pagar-Obligaciones sin Contabilizar.  Administrativo, con presunta incidencia disciplinaria.</t>
    </r>
    <r>
      <rPr>
        <sz val="12"/>
        <rFont val="Arial"/>
        <family val="2"/>
      </rPr>
      <t xml:space="preserve"> El numeral 3.3 de la Resolución 357 de 2008 señala: “…Deben adoptarse los controles que sean necesarios para garantizar que la totalidad de las operaciones llevadas a cabo por los entes públicos sean vinculadas al proceso contable, de manera independiente a su cuantía y</t>
    </r>
  </si>
  <si>
    <r>
      <t xml:space="preserve">H50:012-17 Ingresos Facturados sin Contabilizar. Administrativo, con presunta incidencia disciplinaria. </t>
    </r>
    <r>
      <rPr>
        <sz val="12"/>
        <rFont val="Arial"/>
        <family val="2"/>
      </rPr>
      <t>Servicios Aeroportuarios
Los ingresos por concepto de horario extendido nacional, presenta facturación de $2.721.9 millones a 265 cliente, no obstante, el registro contable revela saldo de $2.496.9 millones.   
Servicios Aeronáuticos</t>
    </r>
  </si>
  <si>
    <r>
      <t xml:space="preserve">H51:012-17 Saldos Contrarios de Ingresos Servicios de Transporte. Administrativo, con presunta incidencia disciplinaria. </t>
    </r>
    <r>
      <rPr>
        <sz val="12"/>
        <rFont val="Arial"/>
        <family val="2"/>
      </rPr>
      <t>Los Ingresos de servicios aeronáuticos facturados por $285.521.5 millones, en el libro auxiliar por tercero, incluyeron 46 registros de saldos contrarios a su naturaleza por $1.836.4 millones.
Igualmente, los ingresos por terceros de los servicios aeroportuarios</t>
    </r>
    <r>
      <rPr>
        <b/>
        <sz val="12"/>
        <rFont val="Arial"/>
        <family val="2"/>
      </rPr>
      <t xml:space="preserve">
</t>
    </r>
  </si>
  <si>
    <r>
      <t xml:space="preserve">H52:012-17 Ingresos Sanciones. Administrativo, con presunta incidencia disciplinaria. </t>
    </r>
    <r>
      <rPr>
        <sz val="12"/>
        <rFont val="Arial"/>
        <family val="2"/>
      </rPr>
      <t>El libro auxiliar por tercero de la cuenta 411004 Ingresos Sanciones, presenta subestimación de $352.3 millones, por deficiencias en la depuración, toda vez que se registran saldos contrarios por este valor.
Se manifiesta que estos registros corresponden a notas de 17 sanciones que ingre</t>
    </r>
  </si>
  <si>
    <r>
      <t>H53:012-17 Pasivos Estimados - Provisión Para Contingencias. Administrativo, con presunta incidencia disciplinaria.</t>
    </r>
    <r>
      <rPr>
        <sz val="12"/>
        <rFont val="Arial"/>
        <family val="2"/>
      </rPr>
      <t xml:space="preserve"> El numeral 3 del capítulo V del Manual de Procedimiento Título II de la Contaduría General de la Nación señala: “Reconocimiento de Obligaciones … Si como resultado de la evaluación del riesgo por la aplicación de metodologías de reconocido valor técnico o el estado del</t>
    </r>
  </si>
  <si>
    <r>
      <t xml:space="preserve">H54:012-17 Notas a los Estados Contables. Administrativo. </t>
    </r>
    <r>
      <rPr>
        <sz val="12"/>
        <rFont val="Arial"/>
        <family val="2"/>
      </rPr>
      <t>La revelación de las notas a los estados contables específicos presenta debilidades, por ausencia de información suficiente e inconsistencias en las mismas, lo que afecta la adecuada comprensión de la información financiera, como se presenta en los siguientes casos:</t>
    </r>
  </si>
  <si>
    <r>
      <t xml:space="preserve">H55:012-17 Evaluación Control Interno Contable. Administrativo. </t>
    </r>
    <r>
      <rPr>
        <sz val="12"/>
        <rFont val="Arial"/>
        <family val="2"/>
      </rPr>
      <t>Se presentan debilidades en la aplicación de los controles y actividades desarrolladas en el proceso contable, debido a los siguientes aspectos detectados:
• Inoportunidad en el flujo de la información generada en otras dependencias al área contable.
• Inadecuado sistema de información para generar los libros auxiliares</t>
    </r>
  </si>
  <si>
    <r>
      <t xml:space="preserve">H56:012-17 Validación Reservas Presupuestales 2016. Administrativo. </t>
    </r>
    <r>
      <rPr>
        <sz val="12"/>
        <rFont val="Arial"/>
        <family val="2"/>
      </rPr>
      <t>La Aerocivil a 31 de diciembre de 2016 constituyó siete (7) reservas presupuestales por $35.651.2 millones, para amparar contratos y una resolución, como se detalla a continuación:</t>
    </r>
  </si>
  <si>
    <t xml:space="preserve">Lo expuesto, refleja debilidades en la aplicación de controles, adicionalmente, limita que el PEI se constituya en una herramienta de gestión eficiente, efectiva y eficaz para el cumplimiento de las estrategias de la Entidad y en consecuencia dificulta su seguimiento y evaluación. </t>
  </si>
  <si>
    <t>Lo anteriormente expuesto refleja falta de aplicación efectiva de controles que limita el seguimiento, monitoreo, medición y/o toma de decisiones.</t>
  </si>
  <si>
    <t>Lo cual incide en la gestión y resultados de la vigencia 2016, en programas, proyectos y/o actividades previstas a ejecutar con los mismos.</t>
  </si>
  <si>
    <t>Lo anterior por deficiencias en el monitoreo y seguimiento de la ejecución de los contratos de mantenimiento y soporte suscritos por Aerocivil en los años 2014, 2015 y 2016</t>
  </si>
  <si>
    <t>Actualizar y hacer seguimiento mensual con actas, informes y listas de chequeo a los protocolos que apoyan el monitoreo y soporte del sistema.
Los protocolos son:
De atención a solicitudes de usuarios (Involucra incidentes y requerimientos) de incidentes,
De instalación, configuración técnica y mantenimiento a la infraestructura del sistema y
De administración de seguridades de usuarios.</t>
  </si>
  <si>
    <t>Implementar mecanismos para el monitoreo proactivo del sistema:
Electrónico de los componentes de la infraestructura del sistema mediante el sistema BSM para apoyo del sistema,
Una lista de chequeo periódica para hacer seguimiento por parte del Líder Técnico y a los usuarios del mismo.
Capacitar técnicamente al Líder, Ingeniero de seguridad e ingeniero que administre la base de datos.</t>
  </si>
  <si>
    <t>Actualizar la documentación de todo el sistema: Ficha técnica del sistema, mapa del servicio, arquitectura del sistema, hoja de vida del sistema, manuales técnicos y manual de usuario, mapa de licenciamiento.</t>
  </si>
  <si>
    <t xml:space="preserve">Las Políticas, Normas, y Estándares en materia de Seguridad Informática se encuentran desactualizados; aun teniendo en cuenta los cambios de la tecnología; </t>
  </si>
  <si>
    <t>Del análisis del contrato, se evidenció, deficiencias en algunos componentes precontractuales, como los estudios previos, en la definición de los ítems contractuales, cantidades de obra, en el presupuesto y en las especificaciones técnicas, circunstancias que llevaron a modificaciones del contrato</t>
  </si>
  <si>
    <t xml:space="preserve">Sin que, se hubiere agotado el procedimiento establecido en el Manual de Contratación de la Entidad para su inclusión y definición de cantidades y valor unitario, o se hubiere evidenciado la existencia de un documento contractual que lo hubiere autorizado. </t>
  </si>
  <si>
    <t xml:space="preserve">Debido a que no se logró la ampliación de sus instalaciones, pese a la fase de pre-consulta previa adelantada con la comunidad aledaña al aeropuerto. </t>
  </si>
  <si>
    <t xml:space="preserve">Lo anterior pone de manifiesto el incumplimiento de las especificaciones técnicas, la calidad de los materiales, que es función de la interventoría su verificación y aceptación, que pueden afectar la vida útil de las intervenciones en la pista y calles de rodaje, no acorde con lo reglamentado en el RAC 14 numeral 14.3.10.2. Pavimentos. </t>
  </si>
  <si>
    <t>Las partes irregulares o deterioradas de la superficie  en plataforma, la presencia de agua y las condiciones de señalización, denotan debilidades en la priorización de las intervenciones en el aeropuerto, en el mantenimiento de la plataforma, afectando o disminuyendo la seguridad operacional del mismo siendo responsabilidad de Aerocivil la vigilancia continua de las condiciones del área</t>
  </si>
  <si>
    <t>Debido a la ausencia de un procedimiento de manejo del equipo y deficiencias en la capacitación y vigilancia del personal que opera los filtros,</t>
  </si>
  <si>
    <t>Lo anterior, deja ver que el objeto del contrato en cuanto a sus obligaciones, migró de uno de obra pública a otro de suministros, y sobre este, el contratista genera un AIU en porcentaje del 25% del costo de la adición, situación que al ser reconocida por la entidad, derivó en  presunto daño patrimonial al Estado</t>
  </si>
  <si>
    <t>Denotando que la Entidad diligencia el formato como un requisito, más no analiza o verifica la especificidad del proyecto, generando confusión.
Adicionalmente, se encontró deficiencias en la gestión documental, por cuanto hay  documentos repetidos, no están organizados cronológicamente y no se encuentran todos los documentos de la ejecución contractual.</t>
  </si>
  <si>
    <t>Se identificaron algunas deficiencias en la planeación y supervisión del mismo que llevaron a modificaciones y que no se cumpliera con el alcance de su objeto y por ende a la pérdida de la inversión realizada</t>
  </si>
  <si>
    <t>Lo anterior, denota deficiencias en el cumplimiento del plan operativo del aeropuerto, respecto a los mantenimientos periódicos preventivo y correctivo del terminal y en la gestión ambiental, tendientes a mantener la infraestructura en óptimas condiciones de funcionabilidad.</t>
  </si>
  <si>
    <t>De otra parte, el presunto actuar omisivo de la entidad por la falta de oportunidad en hacer gestión</t>
  </si>
  <si>
    <t xml:space="preserve">Se evidenció el estado de completo deterioro y abandono en que se encuentran. </t>
  </si>
  <si>
    <t>Todo lo anterior, presuntamente en contravía de los principios de Planeación y de Transparencia para todos los contratos sin importar su cuantía, partiendo del pliego de condiciones en el que se concreta o materializa el objeto a contratar con una adecuada indicación de los  términos en que se desarrollara  para evitar cambios injustificados en la ejecución,</t>
  </si>
  <si>
    <t xml:space="preserve">Lo anterior denota deficiencia en la oportuna gestión para la adecuación de los puentes, que garantice la utilización permanente por parte de las aerolíneas y el acceso seguro de los pasajeros en los puentes de abordaje, lo que afecta la calidad del servicio y los ingresos generados por este concepto. </t>
  </si>
  <si>
    <t>Lo anterior denota deficiencia en los controles para la consignación diaria de los recursos recibidos de contado, lo que genera riesgo en el manejo de los mismos.</t>
  </si>
  <si>
    <t xml:space="preserve">Lo anterior, afecta el reconocimiento y confiabilidad del inventario y la asignación individual de los de los bienes a cargo de los funcionarios del mencionado aeropuerto. </t>
  </si>
  <si>
    <t>Lo anterior, por falta de aplicación efectiva de controles por parte de la Entidad, lo cual, puede generar riesgo de que la Aerocivil pierda la facultad de liquidar el contrato y por ende se pierdan los recursos no amortizados del anticipo</t>
  </si>
  <si>
    <t xml:space="preserve">Todo lo anterior, por falta de aplicación efectiva de controles, debilidades en el seguimiento y control que debe ejercer la Aerocivil, lo que puede generar, que la entidad pierda la facultad de liquidar el contrato y por ende la posibilidad de recuperar el monto del anticipo no amortizado, </t>
  </si>
  <si>
    <t>Lo anterior, por falta de aplicación efectiva de controles, por los incumplimientos del contratista; incumplimientos sustentados por la propia Aerocivil, lo que genera, además del impacto negativo financiero, que los mantenimientos y obras a realizar en los aeropuertos objeto del Contrato 15000125 OK, no se realizaron dentro de los planes y cronogramas establecidos,</t>
  </si>
  <si>
    <t>Lo anterior, por falta de aplicación efectiva de controles y por los incumplimientos del contratista; incumplimientos sustentados por la propia Aerocivil, que generó que las actividades a realizar a través del citado contrato, en los aeropuertos objeto de alcance del mismo no se realizaron dentro de los planes y cronogramas establecidos ocasionado retrasos en el cumplimiento de las metas</t>
  </si>
  <si>
    <t>Lo identificado, derivado de los incumplimientos del Contrato de Obra 15000125 OK, la inoportunidad en los balances de ejecución física y financiera del contrato y por debilidades en la planeación y ejecución contractual.</t>
  </si>
  <si>
    <t>Lo anterior, por falta de aplicación efectiva de controles y por los incumplimientos del contratista; incumplimientos sustentados por la propia Aerocivil.</t>
  </si>
  <si>
    <t>Todas las insuficiencias e imperfectos, y los deterioros prematuros, observados en la superficie de la pista y calle de rodaje anteriormente relacionados, reflejan deficiencias en el proceso constructivo y en el control de calidad efectuado por el contratista en el desarrollo de las obras y debilidades en el seguimiento y control efectuado por la Interventoría contratada por la Aerocivil</t>
  </si>
  <si>
    <t>Lo anterior, genera riesgo de que los recursos del anticipo no amortizado y los rendimientos financieros generados por el mismo, se pierdan y por ende se configure un presunto daño patrimonial al Estado.</t>
  </si>
  <si>
    <t>Lo anterior, presuntamente en contravía de los principios constitucionales de la función administrativa que deben guardar los servidores públicos en cumplimiento de sus funciones; con desarrollo legal en el artículo 3 de la Ley 489 de 1998.</t>
  </si>
  <si>
    <t>Situación atribuible al incumplimiento del contrato de obra y a las debilidades en el seguimiento y control que debe ejercer la Aerocivil sobre los contratos a su cargo, lo que se traduce en la falta de aplicación efectiva de controles.</t>
  </si>
  <si>
    <t>Lo anterior, genera riesgo de que los recursos del anticipo no amortizado y los rendimientos financieros generados por el mismo, se pierdan y por ende se configure un presunto detrimento patrimonial</t>
  </si>
  <si>
    <t>Lo anterior, por considerar que ante la decisión de la Autoridad Nacional de Licencias Ambientales de suspender algunas actividades en el marco de ejecución del proyecto de ampliación del Aeropuerto El Embrujo y otras pruebas allegadas al proceso.</t>
  </si>
  <si>
    <t>Lo identificado  presuntamente contrario al Principio de Planeación como principio rector de la contratación estatal, que es una manifestación del Principio de Eficacia, y que Implican, que la gestión contractual del Estado debe estar precedida por el desarrollo de los estudios, análisis, diseños y demás gestiones que permitan definir con certeza las condiciones del contrato a celebrar</t>
  </si>
  <si>
    <t>De lo anterior, se colige la falta de aplicación efectiva de los controles y de gestión oportuna de la entidad en las obligaciones que constitucional y legalmente le corresponden como administrador de recursos públicos, al pretermitir los mandatos precisos que para ello consagran El Estatuto General de Contratación</t>
  </si>
  <si>
    <t>De lo anterior se deduce que hubo falta de aplicación efectiva de controles,  que podría conducir al pago de  mayores recursos, entre ellos por concepto de indemnización. a trámites de conciliación prejudicial de naturaleza laboral, por tratarse del reconocimiento de derechos individuales</t>
  </si>
  <si>
    <t>Todo esto, por falta de aplicación efectiva de controles  que hace que se  generen  trámites  adicionales, mayor desgaste administrativo y riesgo  de aplicación de más recursos financieros.</t>
  </si>
  <si>
    <t xml:space="preserve">Falta de aplicación efectiva de controles que   generan trámites adicionales  y generan riesgo de incurrir en mayores erogaciones. </t>
  </si>
  <si>
    <t>Lo anterior, evidencia debilidades en el proceso de depuración, conciliación, integración y oportunidad de los ajustes de las partidas conciliatoria con los registros del Sistema de Información Financiera SIIF, lo que genera inconsistencia en los saldos de las cuentas por terceros con los saldos contables.</t>
  </si>
  <si>
    <t xml:space="preserve">Lo anterior, por debilidades en la aplicación de los controles del registro de los derechos a favor de la entidad, lo que generó que el saldo de la cuenta 140104 Deudores Sanciones, se encuentre subestimada en $861.9 millones, afectando la cuenta 411004 Ingresos Sanciones.  </t>
  </si>
  <si>
    <t>Lo anterior, por debilidades en la causación y clasificación de los hechos producidos en otras dependencias  e inoportunidad   en el flujo de la información al área contable, de acuerdo con lo señalados en los numerales 265 del Plan General de Contabilidad Pública 1.1.2 del Instructivo 002 del 21 de diciembre de 2016, numeral 3.19.2 de la Resolución 357 de la Contaduría General de la Nac</t>
  </si>
  <si>
    <t>Lo anterior, por debilidades en los controles de verificación  y registros, señalados en el numeral 2.11.3 de la Resolución 357 de 2008, lo que generó que la cuenta 140702 Deudores Servicios de Transporte, se encuentra subestimada en $63.940.6 millones, afectando la cuenta de 433014 Ingresos Servicios Aeronáuticos en el mismo valor.</t>
  </si>
  <si>
    <t>Lo anterior, denota debilidades en la aplicación de los controles señalados en el numeral 3.4 y 3.15 de la Resolución 357 de 2008  y numeral 1.2.6 del Instructivo 002 de 2016 de la CGN, para verificar la existencia real de la cartera acumulada, reportada por el sistema de información del aplicativo JEduards, lo cual dificulta el análisis, la verificación y razonabilidad del saldo de la</t>
  </si>
  <si>
    <t xml:space="preserve">Lo anterior denota debilidades en los controles señalados en los numerales 3.3 y 3.15 de la Resolución 357 de 2008, numeral 122 del Plan General de Contabilidad Pública y numeral  1.1.2 del Instructivo 002 del 21 de diciembre de 2016, </t>
  </si>
  <si>
    <t xml:space="preserve">Esta situación, denota debilidades en los reportes y funcionalidad del módulo del aplicativo JEdwards, para la identificación adecuada de los bienes a cargo de la Entidad de acuerdo con lo señalado en el numeral 3.9 y 3.15 de la Resolución 357 de 2008, lo cual dificulta el análisis, interpretación y verificación del saldo acumulado e individual de estas cuentas. </t>
  </si>
  <si>
    <t>Denota, debilidades en la depuración de estos registros, lo que genera que la cuenta se encuentre sobrestimada en $179.360.3 millones, afectando la cuenta 172016, Bienes entregados en concesión, en la misma cuantía.</t>
  </si>
  <si>
    <t>Lo anterior denota debilidades en los controles para la verificación, clasificación, conciliación y oportuno flujo de la información, originada en las áreas ejecutoras, lo que genera que la cuenta 1705 Bienes de Uso Público en Construcción</t>
  </si>
  <si>
    <t xml:space="preserve">Lo anterior, denota debilidades en la adecuada clasificación para el control de estos bienes, lo cual genera que la cuenta 192012 Bienes inmuebles entregados en concesión se encuentre subestimada en $50.801.89 millones, sobrestimando la cuenta 172016  Bienes de Uso Público entregados en Concesión. </t>
  </si>
  <si>
    <t>Lo anterior, denota debilidades en la revelación de las obligaciones a cargo de la Entidad, situación que genera subestimación por $29.672 millones, en la cuenta 2401 Adquisición de Bienes y Servicios</t>
  </si>
  <si>
    <t>Lo anterior, por debilidades en los controles para el reconocimiento y revelación de las obligaciones por la ejecución real de las obras contratadas y obligaciones a cargo de la entidad e oportunidad del flujo de la información al área contable</t>
  </si>
  <si>
    <t>Lo anterior denota debilidades en los controles señalados en el numeral 3.3 y 3.8 de la Resolución 357 de 2008, numeral 265 del Plan General de Contabilidad Pública,  para el reconocimiento, registro y revelación, de los ingresos reales facturados por la entidad</t>
  </si>
  <si>
    <t>Lo anterior, por debilidades en la verificación y depuración de la información señalados en el numeral 3.1 de la Resolución 357 de 2008, para identificar los derechos reales a favor de la Entidad</t>
  </si>
  <si>
    <t>Lo anterior, denota debilidades en los controles para la depuración y verificación de la información contable señalados en el numeral 3.1 de la Resolución 357 de 2008, lo cual genera que la cuenta 41101 Ingresos Sanciones presente subestimación de $352.3 millones, afectando la cuenta 140104 Deudores Sanciones en el mismo valor.</t>
  </si>
  <si>
    <t>Lo anterior, denota debilidades en la aplicación de los controles para el reconocimiento de las demandas en contra de la Entidad, ocasionados por la falta de uniformidad en la aplicación del procedimiento establecido por la Aerocivil y presunto incumplimiento a lo señalado en la Resolución 353 del 1 de Noviembre de 2016.</t>
  </si>
  <si>
    <t>Estos aspectos denotan, debilidades en la revelación de las notas a los estados contables, teniendo en cuenta que son hechos materiales misionales, que afecta la adecuada complementación y comprensión de los Estados Financieros de la Entidad.</t>
  </si>
  <si>
    <t>Lo anterior, denota debilidades en la efectividad de los controles establecidos para el las actividades del proceso contable, lo cual afecta la confiabilidad, relevancia y comprensibilidad de la información financiera.</t>
  </si>
  <si>
    <t>Lo indicado sobreestimó las reservas presupuestales en la cuantía señalada y subestimó las cuentas por pagar en el mismo monto. La inexactitud de clasificación también afectó el flujo de la información interna de la Entidad, el Informe de Ejecución Cualitativa Presupuestal con destino a la CGR y el Reporte del Indicador de Inversiones en obras civiles con destino al DANE.</t>
  </si>
  <si>
    <t xml:space="preserve">La OAP elaborarara la Guía para la construcción del PEI.  Dentro de ella se incorporarán los mecanismos de seguimiento y control  efectivo establecidos por la Entidad.   (Se encuentran establecidos los seguimientos de forma trimestral, pero, periodicamente se le hara seguimiento a cada uno de los avances de estos indicadores). </t>
  </si>
  <si>
    <t>Desarrollar un instructivo dirigido a los ordenadores del gasto, indicando el procedimiento para la constitución de las vigencias futuras y reservas presupuestales. Además indicando, justificación, soportes, vigencias, registros dentro los términos establecidos en los contratos. Para el control y seguimiento se haran seguimientos periodicos de verificación.</t>
  </si>
  <si>
    <t>Revisar, actualizar y solicializar la Resolucion 1803.
Craer un comité con el objetivo de articular y hacer seguimiento al funcionamiento del sistema.
Realizar capacitaciones funcionales a los usuarios del Sistema SIA/AIM
Generaración del AIP.</t>
  </si>
  <si>
    <t xml:space="preserve">Actualizar el mapa de servicios informáticos (AE) 
Se Implementara el mapa de interfaces integrado de todos los SI
Actualizar la matriz de riesgos y las políticas normas y estándares en materia de SI (SGSI)
</t>
  </si>
  <si>
    <t xml:space="preserve">Estructurar y establecer un plan de contingencia de TI
realizar el estudio de viabilidad para la implementación de un plan de continuidad de TI.
</t>
  </si>
  <si>
    <t>Capacitar al personal de la dirección de TI en COBIT, Definir un plan de adopción de las mejores practicas en TI que busque armonizar estándares como ITIL, COBIT SGSI y AE al interior de la DI</t>
  </si>
  <si>
    <t>Racionalizar  las modificaciones a los contratos aplicando las mismas únicamente cuando se cuente con la justificación pertinente solo para casos especiales, reiterando la obligatoriedad del cumplimiento del manual de Contratación y circulares 070  y 071.</t>
  </si>
  <si>
    <t xml:space="preserve">1. Solicitar informe técnico por parte del supervisor y la interventoria sobre la justificación de inclusión de actividades no previstas
</t>
  </si>
  <si>
    <t>Seguimiento a implementación del Manual de Contratación y circular 070 del 2016 a los funcionarios y contratistas de la Dirección de Infraestructura Aeroportuaria</t>
  </si>
  <si>
    <t>1.-Solicitar concepto de  viabilidad y conveniencia de reclasificación del Aeropuerto teniento en cuent las condiciones del  mismo al Grupo de Inspección de aeropuertos y/o Planes Maestros</t>
  </si>
  <si>
    <t>1. Visita de Verificación por parte del Interventor e informe técnico.
2. Solicitar a la Dirección Administrativa para que inicie la afectación de la poliza de garantía.</t>
  </si>
  <si>
    <t>1.Remitir al Grupo de Investigaciones Disiciplinaria a los responsables de la supervision.
2.Remitir documentos soportes a la Dirección .Adaministrativa para afectación de las Polizas de Garantia.
3.Socializar y dar aplicación a la circular 070 de 2016 y al Manual de Contratacion.</t>
  </si>
  <si>
    <t xml:space="preserve">1. Elaboración de la circular exigierndo el cumplimiento de la capacitación para el adecuado manejo de los equipos. establecida en el pliego de condiciones del contrato de vigilancia 
2. Remisión a la Dirección Administrativa de los protocolos de mantenimiento pos-venta
3. Solicitar al contratista la compra del repuesto (Banda). </t>
  </si>
  <si>
    <t>Establecer un instructivo para que los estructuradores de proyectos de obras publicas dentro de los estudios previos y presupuesto oficial en lo que respecta a la aplicación del AIU se exceptue de este aquellos items que correspondan a suministro de bienes.</t>
  </si>
  <si>
    <t>Establecer un instrutivo donde se exija la aplicación y el correcto diligenciamiento del formato - Información General del Proyecto.
Circular informativa recordandole a los supervisores el archivo oportuno en la carpeta del contrato de todos los documentos realcionados con el proceso precontractual, contractual y po-contractual para una debida organzación cronologica.</t>
  </si>
  <si>
    <t>Solicitar al supervisor del contrato 15000231-OH informe por;El cobro de IVA en el formato 7, sobrecostos del ítem 16, justificación técnica y económica de los ítems 16 y 18, cantidades de obra disminuidas y canceladas, cobro del AIU, en los ítems 15.7 y 15.8, diferencias y faltantes en el acta de modificación 2, ítem 7.1 suministro e instalación de tablero, legalización de 12.5millones.</t>
  </si>
  <si>
    <t>Establecer mediante instructivo que en los estudios previos se contemplen plazos reales de obra, terniendo en cuenta las condiciones propias de cada region para el envio de materiales  y que se tenga en cuenta la necesidad propia de cada proyecto,  con el fin de evitar modificaciones e incumplimientos y dar cumplimiento al objeto y al alcance de los proyectos.</t>
  </si>
  <si>
    <t xml:space="preserve">Elaborar un plan de choque para atención de las necesidades del aeropuerto y requerir a los estructuradores de proyectos, supervisores y administracion del aeropuerto el cumplimiento de las exigencias del contrato en cuanto a la calidad de las obras </t>
  </si>
  <si>
    <t>Adelantar proceso de cobro coactivo de lo adeudado, medidas de embargo.
Oficio solicitando ventas a CHEVRON hasta la fecha
Facturación de acuerdo con la resolución vigente, pago de lo adeudado.</t>
  </si>
  <si>
    <t>Realizar visita técnica para determinar el estado de las cabañas y susrtir proceso de contratación..</t>
  </si>
  <si>
    <t>Solicitar al supervisor del contrato No.40016101-OC, informe sobre el pago pendiente por 13,8, justificación de 15 ítems suprimidos y 19 adicionados, pago de AIU, incumplimiento de las especificaciones de los ítems 4,16</t>
  </si>
  <si>
    <t xml:space="preserve">Establecer instructivo a la administracion del aeropuerto para que garantice la utilización de los puentes de abordaje  por parte de las aerolineas y garantizar el recaudo de recursos para la entidad por el uso de los mismos. </t>
  </si>
  <si>
    <t xml:space="preserve">Reiterar el cumplimiento del instructivo de calidad a la administracion del aeropuerto, con el fin de garantizar el control y que las consignaciones por ingresos persibidos por servicios prestados se consigne diariamente como lo contempla la resolucion interna y los fines de semana y festivos a más tardar al siguiente dia habil. </t>
  </si>
  <si>
    <t xml:space="preserve">Adelantar proceso de actualización y  depuración de inventario y realización de bajas de bienes y venta por martillo del Banco Popular </t>
  </si>
  <si>
    <t>1. Solicitar informe a la  supervisión e interventoria del contrato sobre el anticipo, los rendimientos finacieros con sus respectivos soportes.
2.- Socializar el Manual de Contratación  a los funcionarios y contratistas de la Dirección de Infraestructura Aeroportuaria</t>
  </si>
  <si>
    <t>1. Solicitar informe a la  supervisión e interventoria del contrato sobre la amortización del anticipo y respectivos soportes.
2.- Socializar el Manual de Contratación  a los funcionarios y contratistas de la Dirección de Infraestructura Aeroportuaria</t>
  </si>
  <si>
    <t>1.Solicitar al Grupo de Jurisdición Coactiva las actuaciones relacionadas con el contrato 15000125.</t>
  </si>
  <si>
    <t>Solicitar a la interventoria y supervisor del contrato No. 15000121-OK informe sobre aclaración de la amortización del anticipo.
Solicitar a la interventoría informe sobre los rendimientos financieros por concepto de anticipo del contrato No. 15000121-OK y sus respectivos soportes.</t>
  </si>
  <si>
    <t>Solicitar al interventor del contrato No. 15000121-Ok informe sobre las deficiencias en las obras ejecutadas.
Remitir a la Dirección Administrativa los soportes para que inicie la afectación de las garantias.</t>
  </si>
  <si>
    <t>Solicitar a la interventoria y supervisor del contrato No. 15000207-OH informe sobre aclaración de la amortización del anticipo.
Solicitar a la interventoría informe sobre los rendimientos financieros por concepto de anticipo del contrato No. 15000207-OH.</t>
  </si>
  <si>
    <t>Levantar procedimiento para endoso de ordenes de pago.</t>
  </si>
  <si>
    <t>Solicitar a la interventoria y supervisor del contrato No. 15000208-OH informe sobre aclaración de la amortización del anticipo.
Solicitar a la interventoría informe sobre los rendimientos financieros por concepto de anticipo del contrato No. 15000208-OH.</t>
  </si>
  <si>
    <t>Incluir dentro del procedimiento de elaboración de proyectos solicitud de concepto  sobre necesidad de  consulta previa cuando se requiera..</t>
  </si>
  <si>
    <t>Remitir solicitud al Grupo de Conciliación Prejudicial para analizar el procedimiento de pago</t>
  </si>
  <si>
    <t>Realizar reunión con la Dirección de Servicios Aeroportuarios para determinar las acciones pertinentes frente a la Resolución 1692 de julio de 2015, modificando responsabilidades entrega de dotación según la normatividad legal vigente para Bomberos Aeronáuticos,  especificando  claramente la competencia de Entrega de los elementos de Protección personal y dotación a partir de la fecha.</t>
  </si>
  <si>
    <t xml:space="preserve">1. Socializar el Manual de Contratacion de la Entidad con los funcionarios y contratistas de la Dirección de Infraestructura Aeroportuaria.
2. Solicitar al comité acta en donde se apruebe la conciliación judicial </t>
  </si>
  <si>
    <t>Adelantar tramite de pago al contratista por vigencia expirada, gestionar el pago a la cuenta del contratista y elaborar instructivo para el control de pago de cuentas a fin de año</t>
  </si>
  <si>
    <t xml:space="preserve">1. Realizar   el procedimiento de conciliación entre las áreas   de tesorería, cartera, cuentas por pagar, facturación.
2. Conciliación   mensual.
3. Realizar actas de conciliación de saldos
</t>
  </si>
  <si>
    <t>1.   Realizar el procedimiento de registro de sanciones a clientes, personal aeronáutico y contratistas.</t>
  </si>
  <si>
    <t>1. Implementar procedimiento de registro de sanciones a clientes, personal aeronáutico y contratistas</t>
  </si>
  <si>
    <t>1.Solicitar la revisión de la base del libro de dirección de clientes y aeronaves para detectar posibles campos de inexactitud en la información.</t>
  </si>
  <si>
    <t>Se adelantara la adquisición e implementación de las soluciones complementarias al sistema SIIF que integrara todos los módulos financieros no contemplados en el SIIF</t>
  </si>
  <si>
    <t>1. Validar el reporte entregado por el proveedor de servicio el cual debe contener el registro por tercero, concepto, factura y total de la cartera.</t>
  </si>
  <si>
    <t>1. Hacer seguimiento a la depuración de los registros de las operaciones aéreas pendientes de facturar por las Direcciones Regionales.</t>
  </si>
  <si>
    <t>2. Generar procedimiento para registro de los datos de la faja de progreso acorde con la información del FDP y con la información requerida para facturar el servicio prestado.</t>
  </si>
  <si>
    <t>1. Escalar llamada a través de la Dirección de informática para revisión y ajuste   del reporte de activos fijos y que se pueda generar en excel.</t>
  </si>
  <si>
    <t>Registro en la cuenta de las inversiones ejecutadas por parte del concesionario OPAIN S.A. (Otrosí No. 07 de 2012) y del Concesionario SACSA.</t>
  </si>
  <si>
    <t>1. Remitir al Grupo de Inmuebles la información de los contrato de obra 110003014, 11000337, 1313000270, 14000146, 14000147, 15000235-236, 151054 y 15000875 y solicitar comprobante contable.</t>
  </si>
  <si>
    <t>1. Reclasificación de la subcuenta de bienes muebles entregados en concesión a la subcuenta bienes inmuebles entregados en concesión lo correspondiente al edificio administrativo del NEA y edificio del almacén</t>
  </si>
  <si>
    <t xml:space="preserve">1. Solicitar concepto a la contaduría sobre el tramite contable de los recursos entregados en administración.
2. Enviar circular a las áreas ejecutoras sobre el procedimiento de desembolso a los convenios y contratos interadministrativos y su gestión presupuestal en la   respectiva vigencia.
</t>
  </si>
  <si>
    <t>Elaborar circular de cierre de año, seguimiento semanal de la   ejecución de cuentas por pagar, seguimiento mensual al cumplimiento del PAC</t>
  </si>
  <si>
    <t>1. Revisar las diferencias reportadas en el hallazgo.
2.Circularizar a las diferentes areas responsables de generación y captura de la información, sobre el debido cuidado en la incorporación de la misma, disminuyerndo el impacto que generan los ajustes.</t>
  </si>
  <si>
    <t xml:space="preserve">1. Ajustar el procedimiento de tratamiento de notas crédito, para depurar cada tercero.
2. Conciliaciones mensuales entre facturación, cartera y contabilidad.
</t>
  </si>
  <si>
    <t>1. Realizar el procedimiento de registro de sanciones a clientes, personal aeronáutico y contratistas</t>
  </si>
  <si>
    <t>1. En la elaboración de las notas a los estados financieros se revelará con un mayor nivel de desagregación cada una de las partidas e información que por su materialidad relevancia y particularidad puedan aclarar la consistencia y razonabilidad de la información contable pública.</t>
  </si>
  <si>
    <t>Con las acciones de mejora propuestas para los hallazgos 39, 40, 41, 42, 43, 44, 45, 48, 49, 50, 51, 52, 53, 54 y 55 se fortalece el sistema de control interno contable.</t>
  </si>
  <si>
    <t xml:space="preserve">Elaborar comunicación dirigida a todos los Directores y Jefes de Grupo adscritos a la Secreataria de Sistemas Operacionales solicitando el cumplimiento a la circular enviada por la Direccion Financiera al cierre de cada vigencia. </t>
  </si>
  <si>
    <t>Elaboracion de Guía de Construcción del PEI.</t>
  </si>
  <si>
    <t xml:space="preserve">1.Elaborar comunicación y actas
</t>
  </si>
  <si>
    <t xml:space="preserve">Elaboración Matriz de riesgo actualizad
Sistema SGSI implementado
</t>
  </si>
  <si>
    <t>Elaborar Plan de contingencia probado</t>
  </si>
  <si>
    <t>Capacitación de los funcionarios
Adopción de las consultorías mejores practica</t>
  </si>
  <si>
    <t>1. Elaboración del memorando reiterando la obligatoriedad del cumplimiento del manual de Contratación y circulares 070  y 071.  
2. Socializacion y verificación de su cumplimiento.
3. Elaboración de Informe técnico de Interventoría y del Supervisor relacionados con las justificación a las modificaciones al contrato.</t>
  </si>
  <si>
    <t>1. Ellaboración Infome técnico.</t>
  </si>
  <si>
    <t>Verificación de la implementación del Mnaual de Contratación y Circular  070 de 2016 en el acta de liquidación.</t>
  </si>
  <si>
    <t>1.-Elaboración de concepto por parte del Grupo de inspección  de Aeropuertos y/o  Grupo de Planes Maestros.</t>
  </si>
  <si>
    <t>Solicitud por parte del supervisor al interventor para realizar verificación e informe
Enviar a la Dirección Administrativa los docuemtos soportes para la afectación de la poliza de garantía.</t>
  </si>
  <si>
    <t>1.Elaborar oficio remisorio de los documentos al Grupo de investigaciones Disciplinarias. 
2.Elaborar oficio remisorio de los documentos a la Dirección Administrativa.
3. Elaborar memorando para la socializar la circular 070 de 2016 y el Manual de Contratación. .</t>
  </si>
  <si>
    <t xml:space="preserve">1. Elaboración de la circular y socialización.
2. Ofico de remisión de protocolo y acta de capacitación.
3. Solicitud al contratista.
</t>
  </si>
  <si>
    <t>Elaboración del instructivo donde se establece y recomienda liquidar el AIU solo para los contratos de obra pública.</t>
  </si>
  <si>
    <t>Elaboración instructivo  y Circular informativa.</t>
  </si>
  <si>
    <t>Informe del supervisor.
En caso de no estar debidamente justificados los faltantes y cobros, gestionar el reintegro de los recursos por cobro de AIU, IVA, ítems no ejecutados, cantidades disminuidas, tablero no instalado, sobrecostos y legalización de $12,5 millones.</t>
  </si>
  <si>
    <t>Elaborar instructivo.
Elaboración de circular instructiva y circular informativa.</t>
  </si>
  <si>
    <t>Elaboracion de plan de choque, cronograma de obras y circular de requerimiento.
Contratos de mantenimiento de las áreas del aeropuerto.</t>
  </si>
  <si>
    <t>Ofcicio dirigido a la Oficina Asesora Legal solicitando el cobro coactivo de lo adeudado por CHEVRON.
Embargo en caso de no pago,
Factura de cobro.</t>
  </si>
  <si>
    <t xml:space="preserve">1. Programar visita técnica.
2. iniciar proceso de contratación.
</t>
  </si>
  <si>
    <t>Informe del supervisor.
En caso de no estar debidamente justificados los faltantes y cobros, gestionar el reintegro de los recursos por cobro de AIU, ítems no ejecutados, cantidades disminuidas, incumplimiento de las especificaciones y la adición de 19 nuevos ítems.</t>
  </si>
  <si>
    <t>Elaborar el instructivo  y la Circular informativa.
Facturas de cobro por el uso de los puentes de abordaje.</t>
  </si>
  <si>
    <t>Elaborar listado de bienes para bajar, solicitar conceptos tecnicos, resolución de baja y venta por martillo del Banco Popular.</t>
  </si>
  <si>
    <t>1. Elaboración Infome.
2. Elaboración de memorando de socialización del Manual de Contratación.</t>
  </si>
  <si>
    <t>1. Elaboración Infome.
2. Elaboración de memorando de socialización.</t>
  </si>
  <si>
    <t>1. Elaboración solicitud información.</t>
  </si>
  <si>
    <t xml:space="preserve">Informe presentado por la inteventoria aclaración amortizacióin.
Informe sobre los rendimientos financieros.
</t>
  </si>
  <si>
    <t>Elaboración procedimiento</t>
  </si>
  <si>
    <t>Incluir en lista de chequeo el precontractual de solicitud de concepto sobre necesidad de efectuarse consulta previa.</t>
  </si>
  <si>
    <t>Elaborar oficio remisorio</t>
  </si>
  <si>
    <t>1. Elaborar memorando para la socializar el  Manual de Contratación.
 2. Elaborar oficio solicitando el acta de conciliación del Comité.</t>
  </si>
  <si>
    <t>Proceso de pago al contratista por vigencia expirada.
Instrutivo numerado firmado y socializado.</t>
  </si>
  <si>
    <t xml:space="preserve">1. Establecer   el procedimiento de conciliación entre las áreas
2. Identificar posibles diferencias y realizar ajustes.
3. Acta de conciliación
</t>
  </si>
  <si>
    <t xml:space="preserve">1. Proyectar borrador de procedimiento y discutirlo con las áreas   involucradas.
2. Socialización y oficialización del procedimiento.
2. Elaborar circular y enviar a las áreas que producen sanciones.
</t>
  </si>
  <si>
    <t>Escalar llamada a la oficina de informática con copia a la mesa de ayuda.</t>
  </si>
  <si>
    <t xml:space="preserve">Adelantar el proceso de contratación.
</t>
  </si>
  <si>
    <t>Escalar llamada a la oficina de informática con copia a la mesa de ayuda</t>
  </si>
  <si>
    <t>Enviar informe a las regionales sobre las operaciones   aéreas y avance de estas</t>
  </si>
  <si>
    <t>Formalización del procedimiento en el sistema gestión de calidad.</t>
  </si>
  <si>
    <t>Escalar llamada al proveedor.</t>
  </si>
  <si>
    <t>Mesa de trabajo entre la ANI, Oficina de Comercialización, Dirección Financiera, para el diligenciamiento de los formatos de inmuebles por parte de los concesionarios de CTG y OPAIN ( DELTA EL DORADO Otrosí No 07 de 2012) y posterior suscripción de Actas por parte de Aerocivil y el Concesionario. 
entrega de Actas a inmuebles para activación
Dirección financiera realiza registro contable</t>
  </si>
  <si>
    <t xml:space="preserve">1. Elaborar informes que contenga los soportes requeridos para el registro contable. </t>
  </si>
  <si>
    <t>1.  Reclasificar de la subcuenta 192011bienes muebles entregados en concesión a la subcuenta 192012 bienes inmuebles entregados en concesión</t>
  </si>
  <si>
    <t>1. Solicitar concepto a la contaduría general de la nación.
2. enviar circular a las áreas ejecutoras.</t>
  </si>
  <si>
    <t>1. Enviar circular de cierre 
2. Informe semanal de cuentas radicadas
3. Informe de cumplimiento de PAC.</t>
  </si>
  <si>
    <t>Mesa de trabajo entre las áreas de la Dirección Financiera con el fin de establecer las diferencias.
Generar la circular.</t>
  </si>
  <si>
    <t>1. Ajustar y socializar el procedimiento de notas crédito.
2. Conciliación trimestral.</t>
  </si>
  <si>
    <t xml:space="preserve">1. Proyectar borrador de procedimiento y discutirlo con las áreas involucradas.
2. Oficialización y divulgación del procedimiento
3. Realizar   circular a las áreas que producen sanciones.
4. Revisión mensual de los movimientos y saldos de la cuenta  
</t>
  </si>
  <si>
    <t>Elaboración de las notas a los estados financieros con mayor nivel de   desagregación.</t>
  </si>
  <si>
    <t xml:space="preserve">1. Elaborar comunicación
2. Realizar reuniones de seguimiento en Noviembre  y Diciembre de 2017
3. Informe de reporte de las obligaciones a la Dirección Financiera. 
</t>
  </si>
  <si>
    <t>Guia elaborada, socializada y aplicada</t>
  </si>
  <si>
    <t>Instructivo y ADI
Cumplimiento del instructivo.</t>
  </si>
  <si>
    <t xml:space="preserve">Protocolos (3)
Sistema BSM configurado con el monitoreo del SIA/AIM
</t>
  </si>
  <si>
    <t xml:space="preserve">Capacitaciones técnicas para líder técnico, DBA y seguridad
</t>
  </si>
  <si>
    <t>Documentación actualizada (6)</t>
  </si>
  <si>
    <t xml:space="preserve">Matriz de riesgo publicada e implementada
</t>
  </si>
  <si>
    <t>Plan de Contingencia aprobado.</t>
  </si>
  <si>
    <t>Certificación de capacitación.
Consultoría de adopción mejores prácticas TI</t>
  </si>
  <si>
    <t xml:space="preserve">1- Memorando
2. Acta de socialización.
3.- Informe técnico. </t>
  </si>
  <si>
    <t>3</t>
  </si>
  <si>
    <t xml:space="preserve">1. Informe técnico
</t>
  </si>
  <si>
    <t>Actas de liquidación y contratos.</t>
  </si>
  <si>
    <t>1.- Concepto</t>
  </si>
  <si>
    <t>1 informe
2. Oficio de remisión de los documentos</t>
  </si>
  <si>
    <t>1  Oficios.
2. Memorando</t>
  </si>
  <si>
    <t>1.Circular firmada, socializadas y aplicada.
2. Oficio de remisión.
3. Oficio ó correo electrónico dirigido al contratista y protocolo de mantenimiento donde conste el cambio del repuesto (Banda).</t>
  </si>
  <si>
    <t>Instructivo elaborado, socializado y aplicado.
Contrato de obra con AIU
Contrato de suministro sin AIU.</t>
  </si>
  <si>
    <t>Instructivo
Circular elaborada, socializada y aplicada.
Formatos de Informacion General del Proyecto trámitados
Carpetas con documenos organizada cronologicamente.</t>
  </si>
  <si>
    <t>Informe.
Comprobante de consignación del reintegro de los recursos observados por la Contraloría.</t>
  </si>
  <si>
    <t>Instructivo elaborado.
Circular de socialización del instructivo.
Formatos de Informacion General del Proyecto trámitados
Carpetas con documenos del contrato</t>
  </si>
  <si>
    <t xml:space="preserve">Plan de choque elaborado y cronograma de obras socializado con areas competentes.
Circular elaborada, socializada y aplicada.
Actas de entrega de las obras contratadas </t>
  </si>
  <si>
    <t>Sentencia de mandamiento de pago del proceso de cobro coactivo de lo adeudado.
Factura emitida y remitida por el valor adeudado a la fecha.</t>
  </si>
  <si>
    <t xml:space="preserve"> 1. Informe de visita técnica.
 2. Contrato.</t>
  </si>
  <si>
    <t>Instructivo elaborado y aplicado.
Circular de socialización del instructivo y aplicada.
Formatos de Informacion General del Proyecto trámitados
Carpetas con documenos del contrato</t>
  </si>
  <si>
    <t>Instructivo elaborado, firmado y socializado.
Circular de socialización y aplicada.
Facturas de cobro</t>
  </si>
  <si>
    <t>Instructivo elaborado y fiemado.
Circular de socialización y cumplimiento.
Recibos de consignación diarios y posteriores a los fines de semana.</t>
  </si>
  <si>
    <t>Listado de bienes para baja.
Solicitud de conceptos técnicos.
Resolución de baja.
Publicación y venta por martillo del Banco Popular</t>
  </si>
  <si>
    <t>1. Informe técnico y respectivos soportes.
2. Memorando</t>
  </si>
  <si>
    <t>Informe final de las actuaciones.</t>
  </si>
  <si>
    <t>Informe del Interventor.
Oficio.</t>
  </si>
  <si>
    <t>Informe amortización.
Informe rendimientos financiero.</t>
  </si>
  <si>
    <t>Procedimiento elaborado, socializado y aplicado.</t>
  </si>
  <si>
    <t>1.- Oficio</t>
  </si>
  <si>
    <t>1.Acta de la reunión.
2.Resolución modificada.
3.Concepto compra eficiente.
4.Plan de necesidades.
5.Partida presupuestal aprobada y entrega dotación.</t>
  </si>
  <si>
    <t>1. Memorando
2.- Oficio</t>
  </si>
  <si>
    <t>Comprobante de Pago.
Instructivo numerado, firmado y socializado</t>
  </si>
  <si>
    <t xml:space="preserve">1. Procedimiento   publicado y socializado.
2. Actas de conciliación (7 actas)
</t>
  </si>
  <si>
    <t xml:space="preserve">Procedimiento.
Socialización y publicación procedimiento.
Circular.
</t>
  </si>
  <si>
    <t xml:space="preserve">Procedimiento
Circular
</t>
  </si>
  <si>
    <t>Requerimiento a la Dirección de Informática</t>
  </si>
  <si>
    <t xml:space="preserve">Modulos Cartera y Facturación complementarios a SIIF
</t>
  </si>
  <si>
    <t xml:space="preserve">Reporte  </t>
  </si>
  <si>
    <t>Reporte de Seguimiento.</t>
  </si>
  <si>
    <t>Procedimiento en ISOLUCIÖN.</t>
  </si>
  <si>
    <t>Llamada
Reporte</t>
  </si>
  <si>
    <t>1, Acta de mesa de trabajo
2, Formatos diligenciados y aprobados 
3, Registro contable</t>
  </si>
  <si>
    <t xml:space="preserve">1 informe
2. Solicitud comprobante de contabilización
</t>
  </si>
  <si>
    <t>1. Comprobante de registro contable.</t>
  </si>
  <si>
    <t>1. Concepto
2. Circular de cierre de año.</t>
  </si>
  <si>
    <t>Circular
Informes (2)</t>
  </si>
  <si>
    <t>Acta mesa de trabajo.
Circular.</t>
  </si>
  <si>
    <t>1. Procedimiento notas crédito
2. Acta de conciliación.</t>
  </si>
  <si>
    <t xml:space="preserve">1. Procedimiento
2. Circular
3. Reporte mensual  del  auxiliar  de la cuenta
</t>
  </si>
  <si>
    <t>Resolución firmada y socializada.</t>
  </si>
  <si>
    <t>Notas a los estados financieros</t>
  </si>
  <si>
    <t>1. Comunicación y socializada.
2. Actas. 
3. Informe.</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</si>
  <si>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</si>
  <si>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</si>
  <si>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</si>
  <si>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</si>
  <si>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</si>
  <si>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</si>
  <si>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</si>
  <si>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</si>
  <si>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</si>
  <si>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</si>
  <si>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</si>
  <si>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</si>
  <si>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</si>
  <si>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</si>
  <si>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</si>
  <si>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</si>
  <si>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</si>
  <si>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</si>
  <si>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</si>
  <si>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</si>
  <si>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</si>
  <si>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</si>
  <si>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</si>
  <si>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</si>
  <si>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</si>
  <si>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</si>
  <si>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</si>
  <si>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</si>
  <si>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</si>
  <si>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</si>
  <si>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</si>
  <si>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</si>
  <si>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</si>
  <si>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</si>
  <si>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</si>
  <si>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</si>
  <si>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</si>
  <si>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</si>
  <si>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</si>
  <si>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</si>
  <si>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</si>
  <si>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</si>
  <si>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</si>
  <si>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</si>
  <si>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</si>
  <si>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</si>
  <si>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</si>
  <si>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</si>
  <si>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</si>
  <si>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</si>
  <si>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</si>
  <si>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</si>
  <si>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</si>
  <si>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</si>
  <si>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</si>
  <si>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</si>
  <si>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</si>
  <si>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</si>
  <si>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</si>
  <si>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</si>
  <si>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</si>
  <si>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</si>
  <si>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</si>
  <si>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</si>
  <si>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</si>
  <si>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</si>
  <si>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</si>
  <si>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</si>
  <si>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</si>
  <si>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</si>
  <si>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</si>
  <si>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</si>
  <si>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</si>
  <si>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</si>
  <si>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</si>
  <si>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</si>
  <si>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DIRECCIÓN FIANCIERA / SECRETARIA DE SISTEMAS OPERACIONALES.</t>
  </si>
  <si>
    <t>OFICINA DE COMERCIALIZACIÓN E INVERSIÓN</t>
  </si>
  <si>
    <t>PLAN DE MEJORAMIENTO VIGENCIA 2016 INFORME DE AUDITORIA 012 DE 2017</t>
  </si>
  <si>
    <t xml:space="preserve">FIS-DIS </t>
  </si>
  <si>
    <t>SECRETARIA DE SEGURIDAD OPERACIONAL Y DE LA AVIACIÓN CIVIL</t>
  </si>
  <si>
    <t xml:space="preserve">Mediante correo electrónico la Dirección Financiera remite los pagos efectivamente realizados por el concesionario por concepto de contraprestación del 70% del 20,996% pactado durante la ejecucion del contrato ( se adjunta matriz de la DF). 
AUTO DE CIERRE No. IP 6-011-17, mediante el cual se declara cerrada la presente indagación preliminar No. 6-011-17. </t>
  </si>
  <si>
    <t>Se adjunta copia del oficio adi no4203-2013002294 del 30 de enero de 2013 cuyo asunto corresponde a un instructivo para el procedimiento y justificacion tecnica economica y operativa de la modalidad de contratacion directa.</t>
  </si>
  <si>
    <t>Se anexa Procedimiento de Programación Presupuesto de Ingresos y Gastos - el cual se encuentra en la herramienta Isolución Código: GDIR-1.0-06-1   Versión: 3.</t>
  </si>
  <si>
    <t>Enviaron oficio 4102 - 2016045298 de fecha 16/11/16 al alcalde de Cartago y 4102 - 2016045293 de fecha 17/11/16 al alcalde de Bahía Solano, solicitándoles plan emergencia para atender emergencias y suscripción de acuerdo de ayuda mutua.  En los oficios no colocaron términos recibir los documentos.
Se anexa Plan de Emergencia y de Ayuda Mutuas del Aeropuerto de cartago.</t>
  </si>
  <si>
    <t>Se anexa Resolución Número 1244 del 9 de mayo del 2017 y Circircular informativa.</t>
  </si>
  <si>
    <t xml:space="preserve">1. Proyectar borrador de procedimiento y discutirlo con las áreas   involucradas.
2. Oficialización y divulgación del procedimiento
3. Realizar   circular a las áreas que producen sanciones.
</t>
  </si>
  <si>
    <t>Los  archivos Avance de Operaciones (correo Electronico Resumen),  LLegadas 15/09/17, Sobre vuelos 12/16 y Salidas  09/17;  son los  archivos  para  realizar  la comparacion
2.  Respuesta al requerimiento UAEAC-002-2017  enviado Contraloría General de la República. Ver anexo en la carpeta  H43 12-17</t>
  </si>
  <si>
    <t>Se anexa comprobante de registro contable del 24/04/17.</t>
  </si>
  <si>
    <t>Se anexan resoluciones de certificación de registro público de carreara administrativa.Se realizaron el registro de carrera del nievel técnico para un total de 94 registros, por parte de este nivel.</t>
  </si>
  <si>
    <t>Se creó el comité técnico de evaluacion de proyectos a traves de la circular 070 del 29/11/2016
Ruta:www.aerocivil.gov.co/normatividad/CIRCULARES%20ADMINISTRATIVAS/CI%20070%20GUIA%20PARA%20LA%20ESTRUCTURACION%20DE%20PROYECTOS.pdf</t>
  </si>
  <si>
    <t>Se visualiza lista de chequeo en donde se incluye como requisito el concepto de uso del suelo, la misma aun se enunetra en tramite para incluirse en la carta de procesos ISOLUSIÓN, sin embargo se remitio correo en donde se informa que ha la fecha no ha sido necesario el concepto de uso del predio ya que los contratos han sido de mantenimiento.</t>
  </si>
  <si>
    <t>La DIA anexa designacion de supervisores y Acta de socialización de los proyectos adelantados por la DIA en la vigencia 2017 con fecha del 05 de octubre de 2017  conforme a lo señalado en el plan de mejoramiento.</t>
  </si>
  <si>
    <t xml:space="preserve">La DIA anexa designacion de supervisores y Acta de socialización de los proyectos adelantados por la DIA en la vigencia 2017 con fecha del 05 de octubre de 2017  conforme a lo señalado en el plan de mejoramiento. </t>
  </si>
  <si>
    <t>La depedendencia adjunta los soportes  conforme a las acciones formuladas.</t>
  </si>
  <si>
    <t>La Dirección de Infraestructura Aeroportuaria adjunta 5 actas de designacion de supervisores y actas de socializacion de proyectos de fecha 5 de octubre de 2017 conforme a lo suscrito en el plan de mejoramiento.</t>
  </si>
  <si>
    <t>Con apego a la accion prevista en el plan de mejoramiento se adjunta por parte de la dependencia 10 listas de chequeo.</t>
  </si>
  <si>
    <t>Se aportó por parte de la Dirección de Infraestructura Aeroportuaría circular debidamente notificada y socializada de acuerdo a la unidad de medidad propuesta en el plan de mejoramiento.</t>
  </si>
  <si>
    <t xml:space="preserve">Se evidencia 7 listas de chequeo pre contractuales de los proyectos referentes a los aeropuertos el Eden, Buenaventura, Ipiales, Otú, Popayan y Nicel central y CGAC.
Se observa como soporte el memomarndo 4602 donde se socializan el manual de contratacion,circular 070 y 071,documento que faltaba </t>
  </si>
  <si>
    <t>Se entrega como como soporte el memomarndo 4602 donde se socializan el manual de contratacion,circular 070 y 071 y se anexa Acta de socialización de los proyectos de fecha 05 de octubre de 2017 conforme a lo suscrito en el plan de mejoramiento.</t>
  </si>
  <si>
    <t>Se evidencian 5 listas de chequeo contractuales de los proyectos referentes a tala y poda del Dorado, cerramiento cravo Norte, Interventoria Cravo Norte, pista Otu y concesión red electrica Ibague. Se evidencia circular 071.
La depedendencia adjunta los soportes  conforme a las acciones formuladas.</t>
  </si>
  <si>
    <t>Se observó 10 actas en las cuales se asignaron supervisores. Se evidencia circualr 071.
A la fecha se aporta muestra de actas de designacion de supervisores y socializacion de las circulares 070 y 071 y manual de contratacion, conforme a lo suscrito en el plan de mejoramiento.</t>
  </si>
  <si>
    <t xml:space="preserve">Se evidencia la circular debidamente notificada y socializada de acuerdo a la accion de mejora propuesta y se adjunta muestra de actas de designacion de supervisores. </t>
  </si>
  <si>
    <t>Se evidencian muestra de 5 contratos de estudios y diseños.
Se  aporta por parte de la DIA  proyectos de estudios y diseños contratado por la Entidad durante la vigencia 2017 previamente revisados por  la Coordinación del Grupo de proyectosproyectos.Avance continua igual toda vez que no se aporto estudios y diseños  avalados por la interventoría.</t>
  </si>
  <si>
    <t xml:space="preserve">Se anexa circular 070.
A la fecha se aporta muestra de actas de designacion de supervisores y socializacion de las circulares 070 y 071 y manual de contratacion en cumplimiento a la actividad propuesta en el plan de mejoramiento. </t>
  </si>
  <si>
    <t xml:space="preserve">Se observó 10 actas en las cuales se asignaron supervisores.
Se evidencia circualr 071.
A la fecha se aporta muestra de actas de designacion de supervisores y socializacion de las circulares 070 y 071 y manual de contratacion en cumplimiento a la actividad propuesta en el plan de mejoramiento. </t>
  </si>
  <si>
    <t>Pendiente anexo por parte de la DDA Circular publicada / implementación de la circular por la Direcciones adscritas a la SSO.
La DIA anexa Acta de modificación de cantidades de obra del contrato 13000184-OJ conforme a lo consignado en el plan de mejoramiento.</t>
  </si>
  <si>
    <t>A la fecha se aporta muestra de actas de designacion de supervisores y socializacion de las circulares 070 y 071 y manual de contratacion.</t>
  </si>
  <si>
    <t>Se observó 10 actas en las cuales se asignaron supervisores.  
Seguimiento 29 de diciembre de 2016: se remite y anexa circular 071.
A la fecha se aporta muestra de actas de designacion de supervisores y socializacion de las circulares 070 y 071 y manual de contratacion.A acorde con las actividades propuestas en el plan de mejoramiento.</t>
  </si>
  <si>
    <t>A la fecha se aporta muestra de actas de designacion de supervisores y socializacion de las circulares 070 y 071 y manual de contratacion. Cumpliendo con las actividades propuesta y suscrita por la Dirección de Infraestructura Aeroportuaria en el plan de mejoramiento.</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</si>
  <si>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t>
  </si>
  <si>
    <t xml:space="preserve">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
</t>
  </si>
  <si>
    <t>Se aporta muestra de lista de chequeo primer y segundo semestre del año, conforme a las actividades suscritas en el plan de mejoramiento por el área.
Se  aporta por parte de la DIA  proyectos de estudios y diseños contratado por la Entidad durante la vigencia 2017 previamente revisados por  la Coordinación del Grupo de proyectosproyectos.</t>
  </si>
  <si>
    <t>Se observó 10 actas en las cuales se asignaron supervisores.  Se evidencia circular 071  avance 75%
A la fecha se aporta muestra de actas de designacion de supervisores y socializacion de las circulares 070 y 071 y manual de contratacion.</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</si>
  <si>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t>
  </si>
  <si>
    <t>Se observó 10 actas en las cuales se asignaron supervisores, avance 40%.  Seguimiento 29 de diciembre de 2016:  Se evidencia circular 071.
A la fecha se aporta muestra de actas de designacion de supervisores y socializacion de las circulares 070 y 071 y manual de contratacion.</t>
  </si>
  <si>
    <t>Se evidencia y anexa circular 071.
A la fecha se aporta muestra de actas de designacion de supervisores y socializacion de las circulares 070 y 071 y manual de contratacion.</t>
  </si>
  <si>
    <t>Se observó 10 actas en las cuales se asignaron supervisores, avance 40%. Se evidencia circular 071.
A la fecha se aporta muestra de actas de designacion de supervisores y socializacion de las circulares 070 y 071 y manual de contratacion.</t>
  </si>
  <si>
    <t>Se anexan formatos diligenciados.
Se entrego por parte de la DIA comunicación de entrega de manual de mantenimiento.conforme a lo suscrito en el plan de mejoramiento.</t>
  </si>
  <si>
    <t>Se anexa muestra de 5 contratos de estudios y diseños.
Se  aporta por parte de la DIA  proyectos de estudios y diseños contratado por la Entidad durante la vigencia 2017 previamente revisados por  la Coordinación del Grupo de proyectosproyectos, conforme a lo suscrito en el plan de mejoramiento.</t>
  </si>
  <si>
    <t>Se evidencian muestra de 5 contratos de estudios y diseños.
A la fecha se aporta muestra de actas de designacion de supervisores y socializacion de las circulares 070 y 071 y manual de contratacion, conforme a lo suscrito en el plan de mejoramiento.</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</si>
  <si>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 acción de mejora propuesta en el plan de mejoramiento.</t>
  </si>
  <si>
    <t>Se anexa ciercular 071 
A la fecha se aporta muestra de actas de designacion de supervisores y socializacion de las circulares 070 y 071 y manual de contratacion, conforme a lo suscrito en el plan de mejoramiento.</t>
  </si>
  <si>
    <t>Se anexan 5 listas de chequeo contractuales de los proyectos referentes a tala y poda del Dorado, cerramiento cravo Norte, Interventoria Cravo Norte, pista Otu y concesión red electrica Ibague.
Se aporta muestra de lista de chequeo primer y segundo semestre del año, conforme a la acción de mejora propuesta en el plan de mejoramiento.</t>
  </si>
  <si>
    <t>A la fecha se aporta muestra de actas de designacion de supervisores y socializacion de las circulares 070 y 071 y manual de contratacion, conforme a lo suscrito en el plan de mejoramiento.</t>
  </si>
  <si>
    <t>Se evidencia y anexa la circular 071
A la fecha se aporta muestra de actas de designacion de supervisores y socializacion de las circulares 070 y 071 y manual de contratacion, con forme a lo descrito en lsu momento en el plan de mejoramiento.</t>
  </si>
  <si>
    <t>Se observó 10 actas en las cuales se asignaron supervisores.  
Se evidencia y anexa circular 071
A la fecha se aporta muestra de actas de designacion de supervisores y socializacion de las circulares 070 y 071 y manual de contratacion .Avance, con forme a lo descrito en lsu momento en el plan de mejoramiento.</t>
  </si>
  <si>
    <t>Se anexan informes del supervisor sobre las garantias del contratato 1300200.
A la fecha se aporta muestra de actas de designacion de supervisores y socializacion de las circulares 070 y 071 y manual de contratacion. Cumpliendo con las axtividades propuesta y suscrita por la Dirección de Infraestructura Aeroportuaria en el plan de mejoramiento.</t>
  </si>
  <si>
    <t>Se evidencia y anexa circular 070.
A la fecha se aporta muestra de actas de designacion de supervisores y socializacion de las circulares 070 y 071 y manual de contratacion, conforme a lo suscrito en el plan de mejoramiento.</t>
  </si>
  <si>
    <t>Se evidencia concepto elaborado por la especialista en pavimenttos de la DDA.</t>
  </si>
  <si>
    <t>Se remite copia de los contratos.</t>
  </si>
  <si>
    <t>Se evidencia circular 010.
A la fecha se aporta muestra de actas de designacion de supervisores y socializacion de las circulares 070 y 071 y manual de contratacion, conforme a lo suscrito en el plan de mejoramiento.</t>
  </si>
  <si>
    <t>Se evidencia circular 010.
A la fecha se aporta muestra de actas de designacion de supervisores y socializacion de las circulares 070 y 071 y manual de contratacion.</t>
  </si>
  <si>
    <t>Se evidencian muestra de información general revisada por los responsables del proyecto.
Se  aporta por parte de la DIA  proyectos de estudios y diseños contratado por la Entidad durante la vigencia 2017 previamente revisados por  la Coordinación del Grupo de proyectos, conforme a suscrito en el plan de mejoramiento.</t>
  </si>
  <si>
    <t>Se evidencian 5 listas de chequeo contractuales de los proyectos referentes a tala y poda del Dorado, cerramiento cravo Norte, Interventoria Cravo Norte, pista Otu y concesión red electrica Ibague avance Y se evidencia circular 071.
Se aportan listas de chequeo Primero y Segundo Semestre del años y Actas de Designacion Supervisores  Circular 071 conforme a lo suscrito en el PMI.</t>
  </si>
  <si>
    <t>Se evidencian muestra de información general revisada por los responsables del proyecto y circular 070.
Al seguimiento a la fecha se aportan 13 estudios precvios de acuerdo a la accion de mejora planteada.</t>
  </si>
  <si>
    <t>Se evidencian muestra de información general revisada por los responsables del proyecto.
Al seguimiento a la fecha se aportan 13 estudios precvios de acuerdo a la accion de mejora planteada.</t>
  </si>
  <si>
    <t>Pendiente anexar por parte de la DDA Plano de Aerodronomo con nuevas caracteristicas ni Informe de profesional de DDA en donde se evidencie los cambios efectuados.
La DIA mediante oficio 4600-2017030192 suscrito por el jefe de grupo CARLOS M GUEVARA, remite soportes correspondientes al desplazamiento de umbrales,publicacion y plano del aerodromo, dando cumplimiento a la accion formulada.</t>
  </si>
  <si>
    <t>Se evidencia y anexa la circular 070.
A la fecha se aporta muestra de actas de designacion de supervisores y socializacion de las circulares 070 y 071 y manual de contratacion, conforme a lo suscrito en el plan de mejoramiento.</t>
  </si>
  <si>
    <t>Se evidencia la circular 070 avance y muestra de información general de los proyectos.
A la fecha se aporta muestra de actas de designacion de supervisores y socializacion de las circulares 070 y 071 y manual de contratacion, junto con 13 estudios precvios de acuerdo a la accion de mejora planteada.</t>
  </si>
  <si>
    <t>Se evidencia y anexa la circular 070.
A la fecha se aporta muestra de actas de designacion de supervisores y socializacion de las circulares 070 y 071 y manual de contratacion.</t>
  </si>
  <si>
    <t>Se evidencia la circular 070 avance y muestra de información general de lso proyectos.
A la fecha se aporta muestra de actas de designacion de supervisores y socializacion de las circulares 070 y 071 y manual de contratacion, junto con 13 estudios precvios de acuerdo a la accion de mejora planteada.</t>
  </si>
  <si>
    <t xml:space="preserve">Se evidencia y anexa la circular 070.
A la fecha se aporta muestra de actas de designacion de supervisores y socializacion de las circulares 070 y 071 y manual de contratacion, conforme a lo suscrito en el plan de mejoramiento. </t>
  </si>
  <si>
    <t xml:space="preserve">Se evidencian muestra de información general revisada por los responsables del proyecto y circular 070.
A la fecha se aporta muestra de actas de designacion de supervisores y socializacion de las circulares 070 y 071 y manual de contratacion, junto con 13 estudios precvios de acuerdo a la accion de mejora planteada. </t>
  </si>
  <si>
    <t>Se evidencia y anexa la circular 070.
A la fecha se aporta  Acta de socialización de proyectos adelantados por la DIA en la vigencia 2017 con fecha 05 de octubre de 2017 conforme a lo señalado en el plan de mejoramiento.</t>
  </si>
  <si>
    <r>
      <rPr>
        <b/>
        <sz val="12"/>
        <rFont val="Arial"/>
        <family val="2"/>
      </rPr>
      <t>H68:013-16 Estructuración y planeación del proyecto de mantenimiento de la pista, calle de rodaje y plataforma del aeropuerto Cesar Gaviria Trujillo de Inírida</t>
    </r>
    <r>
      <rPr>
        <sz val="12"/>
        <rFont val="Arial"/>
        <family val="2"/>
      </rPr>
      <t xml:space="preserve"> y Estudios y diseños para el mantenimiento de la pista, calle de rodaje y plataforma del aeropuerto de La Primavera departamento de Vichada. Administrativo con presunta incidencia disciplinaria e Indagación Preliminar.</t>
    </r>
  </si>
  <si>
    <t>Se evidencia y anexa la circular 070 avance y muestra de información general de lo proyectos.
Al seguimiento a la fecha se aportan 13 estudios precvios de acuerdo a la accion de mejora planteada en el plan de mejoramiento.</t>
  </si>
  <si>
    <t xml:space="preserve">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                                     </t>
  </si>
  <si>
    <t>Se evidencian muestra de información general revisada por los responsables del proyecto y circular 070.
Al seguimiento a la fecha se aportan 13 estudios precvios de acuerdo a la accion de mejora planteada obteniendo.</t>
  </si>
  <si>
    <t>Se evidencia y anexa la circular 070.
Se aporta Acta de socialización de proyectos adelantados por la DIA en la vigencia 2017 con fecha 05 de octubre de 2017 conforme a lo señalado en el plan de mejoramiento.</t>
  </si>
  <si>
    <t>Se evidencia la circular 070.
A la fecha se aporta muestra de actas de designacion de supervisores y socializacion de las circulares 070 y 071 y manual de contratacion.</t>
  </si>
  <si>
    <t>Se remite muestra de preactas falatan las listas de chequeo y se evidencia circular 071.
A la fecha se adjunta muestra lista de chequeo correspondiente al segunto semestre y circular publicada,cumpliendo con la accion de mejora formulada.</t>
  </si>
  <si>
    <t>Se evidencian muestra de información general revisada por los responsables del proyecto y circular 070.
Se aporta listas socializacion estudios previos firmado por los coordinadores de los proyectos y  13 estudios precvios de acuerdo a la accion de mejora planteada en el plan de mejoramiento.</t>
  </si>
  <si>
    <t>Se evidencian muestra de información general revisada por los responsables del proyecto y circular 070.
A la fecha se adjunta muestra lista de chequeo correspondiente al segunto semestre y circular publicada,cumpliendo con la accion de mejora formulada.</t>
  </si>
  <si>
    <t>Se anexa Circular No.1300-201732342 de 30/08/17, dirigido a los resposable de elaboración del proyecto sobre el diligenciamiento del Formato Información General del proceso. 
Circular No.1300-2017032344 del 30/08/17 Archivo de Carpetas.
Formato Información General del proceso diligenciado.
Listado de chequeo de un proceso de contratación en la que consta los documentos del proceso.</t>
  </si>
  <si>
    <t>Anexa Circular No. 1300-201732342 del 30/08/17, dirigido a los resposable de elaboración del proyecto sobre el diligenciamiento del Formato IGP. 
Circular No.1300-2017032344 del 30/08/17 Archivo de Carpetas.
Copia de un Formato Información General del proceso debidamente diligenciado.
Copia del listado de chequeo de un proceso de contratación en la que consta los documentos del proceso.</t>
  </si>
  <si>
    <t>Instructivo/Circular No. 1300-2017029548 del 30/10/17.
Se anexa formato diligenciado y lista de chequeo con documentos del contrato.</t>
  </si>
  <si>
    <t>DIRECCIÓN DE ESTANDARES Y SERVICIOS A LA NAVEGACIÓN AEREA Y SERVICIOS AEROPOTUARIOS</t>
  </si>
  <si>
    <r>
      <t xml:space="preserve">1. Procedimiento para la Armonización de los Plan Estrategico Institucional y Plan de Acción.
2. Informe de seguimiento Plan de Acción (Como Vamos) 
</t>
    </r>
    <r>
      <rPr>
        <b/>
        <sz val="12"/>
        <rFont val="Arial"/>
        <family val="2"/>
      </rPr>
      <t/>
    </r>
  </si>
  <si>
    <t>Se anexa RAC 14.6.40 y Resolución No. 1161/14 Condiciones Especiales para aeropuertos carentes del servicio SEI.</t>
  </si>
  <si>
    <t>Se anexa resolución de nombramiento del Coordinador del Grupo
Se anexan Manual SMS (AGA), Manual SMS (ATM), Indicadores de gestión SMS, Reuniones de comité(s) GESO, S5. Reuniones de comité SMS
Se anexa Resolución No. 01190 del 02/05/2017
Se puede consultar en el siguiente link:                SecretariaSO(//bog7)(K:)4000-secretaria-SO2017 7.SMS</t>
  </si>
  <si>
    <t xml:space="preserve">Se creó el comité técnico de evaluacion de proyectos a traves de la circular 070 del 29/11/2016
Ruta:www.aerocivil.gov.co/normatividad/CIRCULARES%20ADMINISTRATIVAS/CI%20070%20GUIA%20PARA%20LA%20ESTRUCTURACION%20DE%20PROYECTOS.pdf
Se anexan informes de evaluacion de proyectos y relacion de proyectos de estudios y diseños durante la vigencia 2017
</t>
  </si>
  <si>
    <t>Se creó el comité técnico de evaluacion de proyectos a traves de la circular 070 del 29/11/2016
Ruta:www.aerocivil.gov.co/normatividad/CIRCULARES%20ADMINISTRATIVAS/CI%20070%20GUIA%20PARA%20LA%20ESTRUCTURACION%20DE%20PROYECTOS.pdf
Se anexan informes de evaluacion de proyectos y relacion de proyectos de estudios y diseños durante la vigencia 2017</t>
  </si>
  <si>
    <t>Se anexa resolución 01190  de 2 de mayo de 2017 de creación del grupo.
Se anexan Manual SMS (AGA), Manual SMS (ATM), Indicadores de gestión SMS, Reuniones de comité(s) GESO, S5. Reuniones de comité SMS
Se anexa Resolución No. 01190 del 02/05/2017
Se puede consultar en el siguiente link:                SecretariaSO(//bog7)(K:)4000-secretaria-SO2017 7.SMS</t>
  </si>
  <si>
    <t>Pendiente informe de interventoria de la DDA.
Se evidencia comunicación de fecha 04 de mayo de 2017 y cuyo asunto es informe de interventoría; así mismo, se observó acta de visita de obra con registro fotográfico de fecha 24 de abril de 2017.
a la fexcha se aporta el respectivo informe de la interventoria sobre el seguimiento de las obras segun contrato 13000184-OJ.</t>
  </si>
  <si>
    <t>Pese a que la acción de mejora vence el 31/12/17 la DIA aporta como soportes los requerimientos a la Interventoría, así como el requirimiento de la  Interventoria al contratista de obra quien finalmente acoge  a los mismos y procede a la reparación de la capa asfaltica del aeropuerto de Guaymaral, tal como se evidencia en el informe remitido por el contratista.</t>
  </si>
  <si>
    <t>Se anexa memorando donde se comunica y socializa el manual de contratación y la Circular 071, lo anterior no es coherente con las acciones de mejora y la unidad de medidas propuestas en el plan de mejoramiento.  se da un 10% de avance por la gestión adelantada por el área en la consecución de los soportes, pues los soportes presentados no subsana los hallazgos.</t>
  </si>
  <si>
    <t>Se adjunta por parte de la DIA los siguientes soportes:
Comunicación de fecha 18/12/15 No.radicado ADI 4400-250-2015052503  "Solicitud de aplicación de la pólizas del contrato No. 14000095-OJ-2014 dirigido al a la Interventoría,
Comuinicación de fecha 29/01/16 radicado 2016009314 dirigido a la DIA Respuesta solicitud de aplixcación de póliza de contrato de obra número 14000095-OJ-2014.</t>
  </si>
  <si>
    <t xml:space="preserve">Se evidencian dos preactas acompañadas de sus rectivas actas de los proyectos de Palonegro y Leticia (pendiente listas de chequeo de las respectivas actas y se evidencia la circular 071.
Se adjuntó de la DIA  Actas parciales y preactas relacionadas con las obras ejecutadas en el aeropuerto  de Bucaramanga y Alfredo Vasquez Cobo de Leticia de conformidad con las acciones suscritas. </t>
  </si>
  <si>
    <t>Se observó 10 actas en las cuales se asignaron supervisores Se evidencian dos preactas acompañadas de sus rectivas actas de los proyectos de Palonegro y Leticia, circular 071
Anexa Res.responsabilidad fiscal No.02155 CGR.
Anexan de la DIA listas de cheque, socialización de las Circulares 070 y 071 y muesra de designación de apoyos a la supervisión
.Anexando Actas y preactas</t>
  </si>
  <si>
    <t xml:space="preserve">Se evidencian dos preactas acompañadas de sus rectivas actas de los proyectos de Palonegro y Leticia (Pendiente listas de chequeo de las respectivas actas)
Se adjuntan Actas parciales y practas relacionadas con las obras ejecutadas en los aeropuertos de Bucaramanga y Leticia. </t>
  </si>
  <si>
    <t>A la fecha se adjunta memorando mediiante el cual se socializa o comunica el manual de contratació y la Circular 071 de 2016, igualmente se aporta informes de Supervisión e Interventoría del contrato No 15000250-OK. cumpliendo con lo suscrito en el plan de mejoramient en cuanto a la entrega de los soportes establecidos en la unidad de medida del mismo.</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</si>
  <si>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</si>
  <si>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Conforme a la accion de mejora definida, se adjunta como evidencia muestra de 5 actas de de designacion  de supervisores.</t>
  </si>
  <si>
    <t>A la fecha se aporta muestra de actas de designacion de supervisores y socializacion de las circulares 070 y 071 y manual de contratacion. Cumpliendo con las axtividades propuesta y suscrita por la Dirección de Infraestructura Aeroportuaria en el plan de mejoramiento.</t>
  </si>
  <si>
    <r>
      <rPr>
        <b/>
        <sz val="12"/>
        <rFont val="Arial"/>
        <family val="2"/>
      </rPr>
      <t xml:space="preserve">H2:018-13 Mayor   V/r  pagado  en  la  ejecuc1on  del  Cto No.1100021O OK para el mantenimiento  de la pista del apto  de Palonegro de  (F)(D) </t>
    </r>
    <r>
      <rPr>
        <sz val="12"/>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</si>
  <si>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t>Se anexa Soporte OS72047 MANTO Preventivo.
Se anexa Reporte de Servicio OS72047 Instalación.
Se anexa Acta de Entrega Banda Transportadora.
Se anexa Circular 4500-2017028824 23/10/2017
Se Se anexa Acta de Capacitación
Remisión circular directores regionales manejo de equipos</t>
  </si>
  <si>
    <t>Reporte de Operatividad de Equipos de Vigilancia del Grupo Soporte . Fecha 19 de junio 19 de 2017. Disponibilidad de equipos 50%- Disponibilidad Servicio 100%. Tx1 = 1 Tx2=0- Radar Araracuará (SSR) Alcance 250 MN. THALES.
Se adjunta informe de comisión del 17 de julio del 2017 donde se especifica que el radar se encuentra operativo.</t>
  </si>
  <si>
    <r>
      <rPr>
        <b/>
        <sz val="12"/>
        <rFont val="Arial"/>
        <family val="2"/>
      </rPr>
      <t>3.</t>
    </r>
    <r>
      <rPr>
        <sz val="12"/>
        <rFont val="Arial"/>
        <family val="2"/>
      </rPr>
      <t>OT,acta final o informe del mantenimiento de las balizas y notam de facilidad</t>
    </r>
    <r>
      <rPr>
        <b/>
        <sz val="12"/>
        <rFont val="Arial"/>
        <family val="2"/>
      </rPr>
      <t>(2)</t>
    </r>
    <r>
      <rPr>
        <sz val="12"/>
        <rFont val="Arial"/>
        <family val="2"/>
      </rPr>
      <t xml:space="preserve">
</t>
    </r>
    <r>
      <rPr>
        <b/>
        <sz val="12"/>
        <rFont val="Arial"/>
        <family val="2"/>
      </rPr>
      <t/>
    </r>
  </si>
  <si>
    <t>Se anexa cuadro de seguimiento a los proyectos de inversion con fecha 20 de diciembre de 2017  con el cual se realiza el seguimiento al cumplimiento de metas por proyecto de inversión.
Actas PMUT No.sdel 22 al 25.</t>
  </si>
  <si>
    <t>Se adjunta Seguimiento  al Cronograma de Inversión a 30 de septiembre de 2017.
Se anexa cuadro de seguimiento a los proyectos de inversion con fecha 20 de diciembre de 2017  con el cual se realiza el seguimiento al cumplimiento de metas por proyecto de inversión.
Actas PMUT No.sdel 22 al 25.</t>
  </si>
  <si>
    <t>Se adjunta seguimiento  al Cronograma de Inversión a 30 de septiembre de 2017.
Se anexa cuadro de seguimiento a los proyectos de inversion con fecha 20 de diciembre de 2017  con el cual se realiza el seguimiento al cumplimiento de metas por proyecto de inversión.
Actas PMUT No.sdel 22 al 25.</t>
  </si>
  <si>
    <t>Se anexa Circular 1052.-2017019025 del 26 de julio de 2017, debidamente socializada.
Se anexa Resolución No. 04051 del 22/12/2017, por la cual sec adopta el procedimiento interno.
Se anexa matriz de cumplimiento del procedimiento.</t>
  </si>
  <si>
    <t>Se anexa Resolución No. 04051 del 22/12/2017, por la cual sec adopta el procedimiento interno, para el cobro de de sentencias solidarias.
Se anexa matriz de cumplimiento del procedimiento.</t>
  </si>
  <si>
    <t xml:space="preserve">En reunión realizada con el área de Planeación, se estableció como prioridad actualizar los procedimientos existentes, una vez realizada esta actividad se aprobaria igualmente el procedimiento creado.
</t>
  </si>
  <si>
    <t>Se elaboró Resolución, por contener temas de procedimiento de otras dependencias (DTH - DF),se remitio el proyecto para la revision y visto bueno de las dependencias, faltando la  DF.
Se anexa Resolución No. 04051 del 22/12/2017, por la cual sec adopta el procedimiento interno, para el cobro de de sentencias solidarias.</t>
  </si>
  <si>
    <t>Se anexa Resolución No. 04051 del 22/12/2017, por la cual sec adopta el procedimiento interno.</t>
  </si>
  <si>
    <t>Se   tiene   base   de   datos  y  con  esta  se han  realizado  reuniones   de  seguimiento   se   anexan    5  actas  en 9   folios. 17-07/2017 Se  adjunta  base   de   datos  reporte de usuarios  con marca J  y  4  actas de seguimiento. Pendiente terminar gestión para próximo seguimiento.
Se adjunta acta coactiva N° 6 del 27/12/2017</t>
  </si>
  <si>
    <t xml:space="preserve">Se   tiene   base   de   datos  y  con  esta  se han  realizado  reuniones   de  seguimiento   se   anexan    5  actas  en 9   folios. 17-07-2017:  Se adjuntan actas de seguimiento, procedimiento de envío a coactiva en borrador y cierres de cartera enero, febrero y marzo de 2017.
Se adjunta  procedimiento firmado y acta de coactiva No 6 del 27/12/2017  </t>
  </si>
  <si>
    <t>Se  escalo la  llamada  a la oficina  de informatica a traves de la mesa de ayuda.   Se  adjunta  en la carpeta  H42 12-17  en  formato ppdf la  evidencia  del  reporte.
Se adjunta  correo electrónico del desarrollador AMAZING con relación de actividades de avance.
Reporte de cartera en excel por tercero, concepto y valor de cada factura.</t>
  </si>
  <si>
    <t>Se adjunta  la  Solicitud  del Concepto y el concepto  entregado  por  la Contaduria  General de la Nacion.
Se adjunta concepto CGN tratamiento  a los convenios interadministrativos y Circular No.10 Cierre de gestión financiera 2017</t>
  </si>
  <si>
    <t>3.  Se  adjunta  como evidencia  el informe  de cumplimiento de PAC de los ultimos 6 meses de 2017  en la Carpeta H49 12-17 Punto 3.
Se  adjunta  INFORME -TOTAL OBLIGADO A 31 DIC 2017 y Circular No.10 CIERRE GESTIÓN FINANCIERA 2017, Informe del PAC adjunto en tercer seguimiento.</t>
  </si>
  <si>
    <t>2.  La  conciliacion se  ha  estado  realizando  de  forma  mensual.  Como evidencia  se  adjunta  en la carpeta H51 12-17 Punto 2 el acta  del comite  de direccion  donde  se  evidencian los  avances  sobre  esta.
Se adjunta procedimiento aprobado y subido a ISOLUCION,  las conciliaciones se evidenciaron en tercer seguimiento 2017</t>
  </si>
  <si>
    <t>Acta de Recibo Final de fecha 26.12.2016  del Contrato No. 16000463 H3-2016 Manto Ascensor Aeropuerto de Neiva.</t>
  </si>
  <si>
    <t>Se evidencia el Contrato de Prestación de Servicios de una abogada No.1700810 H#-2017, que apoyará la supervisión de la Dirección de Telecomunicaciones.
Se evidencia Oficio No. 42042017021556 del 04.08.2917 Apoyo Supervisión al Contrato No. 17000814 AH2.
Se anexa Circular 4200.-2017036304 que actualiza la    la Circular No. 4200.2017012254 del 17 de mayo de 2017.</t>
  </si>
  <si>
    <t>Se anexa comunicación 4200-2017036394 con la que se actualiza la CIRCULAR  4204-2017021556 ASIGNACION APOYO SUPERVISORIA Y 15 comunicaciones de designación de conformidad con lo establecido en la comunicación 4200-2017036394.</t>
  </si>
  <si>
    <t xml:space="preserve">Se anexan correos electrónicos del lider de siniestros de la Dirección de Telecomunicaciones y Ayudas a la Navegación Aérea como evidencia del conocimiento y gestion frente a los mismos </t>
  </si>
  <si>
    <t>Se anexa circular 4200-2017036304 28/12/17 actualizada y documentos revisados del ultimo trimestre de 2017 por la profesional encargada correspondientes a los proyectos precontractuales.</t>
  </si>
  <si>
    <t>Se evidencia comunicación con N° de  Adi 4400-250-2016034336 de 28 de noviembre de 2016 solicitud señalización vertical Espera de respuesta a la D Telecomunicaciones.
El área responsable aporta atraves de su supervisora del contrato No.13000276-OK informe de gestión para la instalación de letreros para señalización del aeropuerto quedando pendiente su instalación por razones tecnicas.</t>
  </si>
  <si>
    <t>Se adjunta socialización circular 071 de la SSO de conformidad con el plan de mejoramiento.</t>
  </si>
  <si>
    <t xml:space="preserve">Informe de supervisión de fecha 05/17 de items no previstos.
En razón a que el área responsable adjuntan los documentos que obran como informes se colige el cumpliminento del 100%.
</t>
  </si>
  <si>
    <t xml:space="preserve">Se evidencian muestra de 5 contratos de estudios y diseños.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 </t>
  </si>
  <si>
    <t>Se evidencian muestra de 5 contratos de estudios y diseños.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</si>
  <si>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Se evidencian muestra de 5 contratos de estudios y diseños y circular 070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</si>
  <si>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Se evidencian muestra de 5 contratos de estudios y diseños y circular 070.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</si>
  <si>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</si>
  <si>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Se evidencian muestra de 5 contratos de estudios y diseños y circular 070 publicada
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</si>
  <si>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</si>
  <si>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Se evidencian muestra de 5 contratos de estudios y diseños se evidencia circular 07
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</si>
  <si>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Se evidencian muestra de avance presupuestal y circular 070.
A la fecha el área responsable entrega el avance de ejecución presupuestal de los proyectos a su cargo a noviembre de 2017 dando por cumplida la acccion de mejora propuesta.</t>
  </si>
  <si>
    <t>Realizar reuniones con la firma contratista que está desarrollando el Sistema de Información SIGA  y adelantar  las pruebas necesarias</t>
  </si>
  <si>
    <t>Adelantar la actualización y hacer seguimiento.
Reuniones de seguimiento.
Actualización de protocolos.</t>
  </si>
  <si>
    <t xml:space="preserve">Elaboración de mecanismos de monitoreo, lista de cjhequeo y capacitación del lider técnico
Dictar capacitaciones </t>
  </si>
  <si>
    <t>Adelantar la actualización de la documentación del sistema.
Documentación del sistema actualizada</t>
  </si>
  <si>
    <t>Lo anterior por deficiencias en el monitoreo y seguimiento de la ejecución de los contratos de mantenimiento y soporte suscritos por Aerocivil en los años 2014, 2015 y 2016.</t>
  </si>
  <si>
    <t>Actualmente se está en proceso de levantamiento de la información y los documentos soportes que permitan cerrar el hallazgo.</t>
  </si>
  <si>
    <t>Se efectuó la inspección Técnica correspondiente
Se anexa Plano del Aeródromo para AIP.
Oficio y/o Correo eléctronico remitiendo el Plano al Grupo AIS para su publicación.</t>
  </si>
  <si>
    <t xml:space="preserve">Informe mensual de las actividades realizadas durante la revisión de las estapas pre y contractual del proceso de contratación. </t>
  </si>
  <si>
    <t>Informe mensual (5)</t>
  </si>
  <si>
    <t>Revisar permanentemente los documentos de las etapas pre y contractual de los procesos de contratación y especificamente para el tema de garantías confirmando que corresponda a lo establecido en el pliego de condiciones.</t>
  </si>
  <si>
    <r>
      <rPr>
        <b/>
        <sz val="12"/>
        <rFont val="Arial"/>
        <family val="2"/>
      </rPr>
      <t xml:space="preserve">H1: 047-17. Facturas Liquidadas con tarifas del año 2015- Administrativo, con presunta incidencia disciplinaria  y para Indagación Preliminar (I.P.) </t>
    </r>
    <r>
      <rPr>
        <sz val="12"/>
        <rFont val="Arial"/>
        <family val="2"/>
      </rPr>
      <t>El numeral 17 del Artículo 5 del Decreto 260 del 28 de enero de 2004 , Por el cual  se modifica la estructura de la Unidad Administrativa Especial de Aeronáutica Civil-Aerocivil y se dictan otras disposiciones,  señala: “corresponde a la Uni</t>
    </r>
  </si>
  <si>
    <r>
      <rPr>
        <b/>
        <sz val="12"/>
        <rFont val="Arial"/>
        <family val="2"/>
      </rPr>
      <t xml:space="preserve">H2:047-17 Valor Facturado. Administrativo con presunta incidencia disciplinaria. </t>
    </r>
    <r>
      <rPr>
        <sz val="12"/>
        <rFont val="Arial"/>
        <family val="2"/>
      </rPr>
      <t xml:space="preserve">El artículo décimo de la Resolución 310 del 9 de febrero de  2016 “Por la cual se establecen las tarifas por Derechos de Aeródromo, Recargos, Estacionamiento, Servicio de Protección al Vuelo, Sobrevuelos, Tarifa Operacional Anual y Tasas Aeroportuarias para el año 2016”, señala: “Tarifa de sobrevuelos:
</t>
    </r>
  </si>
  <si>
    <r>
      <rPr>
        <b/>
        <sz val="12"/>
        <rFont val="Arial"/>
        <family val="2"/>
      </rPr>
      <t>H3:047-17 Facturación de sobrevuelos, puntos de Entradas y Salidas. Administrativo.</t>
    </r>
    <r>
      <rPr>
        <sz val="12"/>
        <rFont val="Arial"/>
        <family val="2"/>
      </rPr>
      <t xml:space="preserve"> Se determinaron algunas deficiencias en el proceso de facturación de sobrevuelos generado en el aplicativo JDEdwards, debido a que los anexos del detalle de las facturas por concepto de los sobrevuelos 2G305927 por $2.523.5 millones, 2G305932 por $3.351.4 millones del 6 de septiembre de 2016; 2G315265 por</t>
    </r>
  </si>
  <si>
    <r>
      <rPr>
        <b/>
        <sz val="12"/>
        <rFont val="Arial"/>
        <family val="2"/>
      </rPr>
      <t>H4:047-17 Facturación de Sobrevuelos. Administrativo con presunta incidencia disciplinaria.</t>
    </r>
    <r>
      <rPr>
        <sz val="12"/>
        <rFont val="Arial"/>
        <family val="2"/>
      </rPr>
      <t xml:space="preserve"> El artículo vigésimo octavo de la Resolución 6251 del 19 de diciembre de 2008 “Por la cual se actualizan los procedimientos de tarifas, señala: “La elaboración de las facturas por los servicios aeroportuarios y aeronáuticos prestados por la Aeronáutica Civil (…), los cuales darán un plazo máximo</t>
    </r>
  </si>
  <si>
    <r>
      <rPr>
        <b/>
        <sz val="12"/>
        <rFont val="Arial"/>
        <family val="2"/>
      </rPr>
      <t>H5:047-17 Consistencia del Periodo facturado con operaciones de aterrizaje. Administrativo.</t>
    </r>
    <r>
      <rPr>
        <sz val="12"/>
        <rFont val="Arial"/>
        <family val="2"/>
      </rPr>
      <t xml:space="preserve"> De acuerdo con el procedimiento del Proceso Generación de Facturas versión 3, del 2 de marzo de 2016; el Registro es un documento que suministra evidencia objetiva de las actividades efectuadas o de los resultados alcanzados.En las facturas 2E288650 por $1.060.728.684 del 2 de febrero de 2016 2E24</t>
    </r>
  </si>
  <si>
    <r>
      <rPr>
        <b/>
        <sz val="12"/>
        <rFont val="Arial"/>
        <family val="2"/>
      </rPr>
      <t xml:space="preserve">H6:047-17 Facturación Operaciones de Sobrevuelos. Administrativo con presunta incidencia disciplinaria </t>
    </r>
    <r>
      <rPr>
        <sz val="12"/>
        <rFont val="Arial"/>
        <family val="2"/>
      </rPr>
      <t>El parágrafo único del artículo décimo noveno de la Resolución 6251 de 2008   señala: “A ninguna aeronave se le podrá autorizar sobrevuelo, sino presenta la respectiva carta de cargo, si no tiene cuenta con la entidad o en la solicitud del sobrevuelo que hace ante la oficina de aeronave</t>
    </r>
  </si>
  <si>
    <r>
      <rPr>
        <b/>
        <sz val="12"/>
        <rFont val="Arial"/>
        <family val="2"/>
      </rPr>
      <t>H7:047-17. Facturación Operaciones de aterrizaje y despegue de Aeronaves. Administrativo con presunta incidencia disciplinaria.</t>
    </r>
    <r>
      <rPr>
        <sz val="12"/>
        <rFont val="Arial"/>
        <family val="2"/>
      </rPr>
      <t xml:space="preserve"> El artículo vigésimo noveno de la Resolución 6251 del 19 de diciembre de 2008 establece: “La información para la elaboración de la facturación que se base en las operaciones aéreas será tomada diariamente de los datos digitados en cada aeropuerto con base en las</t>
    </r>
  </si>
  <si>
    <r>
      <rPr>
        <b/>
        <sz val="12"/>
        <rFont val="Arial"/>
        <family val="2"/>
      </rPr>
      <t>H8:047-17 Información fuente para la facturación de servicios aeronáuticos y aeroportuarios. Administrativo.</t>
    </r>
    <r>
      <rPr>
        <sz val="12"/>
        <rFont val="Arial"/>
        <family val="2"/>
      </rPr>
      <t xml:space="preserve"> Las políticas, lineamientos y procedimientos expedidos para la gestión de recursos de tecnología informática, así como la normatividad que rige el proceso de facturación deben ser atendidos y aplicados al interior de la Entidad. La información fuente para el proceso de facturación</t>
    </r>
  </si>
  <si>
    <r>
      <rPr>
        <b/>
        <sz val="12"/>
        <rFont val="Arial"/>
        <family val="2"/>
      </rPr>
      <t xml:space="preserve">H9:047-17 Transmisión de información de operaciones al aplicativo de facturación. Administrativo </t>
    </r>
    <r>
      <rPr>
        <sz val="12"/>
        <rFont val="Arial"/>
        <family val="2"/>
      </rPr>
      <t xml:space="preserve">Las políticas, lineamientos y procedimientos expedidos para la gestión de recursos de tecnología informática, así como la normatividad que rige el proceso de facturación deben ser atendidos y aplicados al interior de la Entidad. La información fuente para el proceso de facturación debe cont
</t>
    </r>
  </si>
  <si>
    <r>
      <rPr>
        <b/>
        <sz val="12"/>
        <rFont val="Arial"/>
        <family val="2"/>
      </rPr>
      <t>H10:047-17. Cambio de aplicativos y reporte de información para la facturación de servicios asociados a las operaciones aéreas- Administrativo.</t>
    </r>
    <r>
      <rPr>
        <sz val="12"/>
        <rFont val="Arial"/>
        <family val="2"/>
      </rPr>
      <t xml:space="preserve"> Las políticas, lineamientos y procedimientos expedidos para la gestión de recursos de tecnología informática, así como la normatividad que rige el proceso de facturación deben ser atendidos y aplicados al interior de la Entidad. La información</t>
    </r>
  </si>
  <si>
    <r>
      <rPr>
        <b/>
        <sz val="12"/>
        <rFont val="Arial"/>
        <family val="2"/>
      </rPr>
      <t xml:space="preserve">H11:047-17 Soporte Aplicativo JDE.  Administrativo. </t>
    </r>
    <r>
      <rPr>
        <sz val="12"/>
        <rFont val="Arial"/>
        <family val="2"/>
      </rPr>
      <t>Las políticas, lineamientos y procedimientos expedidos para la gestión de recursos de tecnología informática, así como la normatividad que rige el proceso de facturación deben ser atendidos y aplicados al interior de la Entidad. La información fuente para el proceso de facturación debe contar con características de integridad y disponib</t>
    </r>
  </si>
  <si>
    <r>
      <rPr>
        <b/>
        <sz val="12"/>
        <rFont val="Arial"/>
        <family val="2"/>
      </rPr>
      <t>H11:047-17 Soporte Aplicativo JDE.  Administrativo.</t>
    </r>
    <r>
      <rPr>
        <sz val="12"/>
        <rFont val="Arial"/>
        <family val="2"/>
      </rPr>
      <t xml:space="preserve"> Las políticas, lineamientos y procedimientos expedidos para la gestión de recursos de tecnología informática, así como la normatividad que rige el proceso de facturación deben ser atendidos y aplicados al interior de la Entidad. La información fuente para el proceso de facturación debe contar con características de integridad y disponib</t>
    </r>
  </si>
  <si>
    <r>
      <rPr>
        <b/>
        <sz val="12"/>
        <rFont val="Arial"/>
        <family val="2"/>
      </rPr>
      <t xml:space="preserve">H12:047-17. Consistencia de la información entregada a la CGR y la obtenida en el aplicativo JDE sobre la facturación de servicios de protección al vuelo y arriendo.  Administrativo. </t>
    </r>
    <r>
      <rPr>
        <sz val="12"/>
        <rFont val="Arial"/>
        <family val="2"/>
      </rPr>
      <t xml:space="preserve">Las políticas, lineamientos y procedimientos expedidos para la gestión de recursos de tecnología informática, así como la normatividad que rige el proceso de facturación deben ser atendidos y aplicados al </t>
    </r>
  </si>
  <si>
    <r>
      <rPr>
        <b/>
        <sz val="12"/>
        <rFont val="Arial"/>
        <family val="2"/>
      </rPr>
      <t xml:space="preserve">H13:047-17 Trazabilidad de la información entre aplicativos que soportan el proceso de facturación.  Administrativo. </t>
    </r>
    <r>
      <rPr>
        <sz val="12"/>
        <rFont val="Arial"/>
        <family val="2"/>
      </rPr>
      <t>Las políticas, lineamientos y procedimientos expedidos para la gestión de recursos de tecnología informática, así como la normatividad que rige el proceso de facturación deben ser atendidos y aplicados al interior de la Entidad. La información fuente para el proceso de fac</t>
    </r>
  </si>
  <si>
    <r>
      <rPr>
        <b/>
        <sz val="12"/>
        <rFont val="Arial"/>
        <family val="2"/>
      </rPr>
      <t>H14:047-17 Incremento de Tarifas de la Tasa Aeroportuaria Nacional. Administrativo con presunta incidencia fiscal y disciplinaria.</t>
    </r>
    <r>
      <rPr>
        <sz val="12"/>
        <rFont val="Arial"/>
        <family val="2"/>
      </rPr>
      <t xml:space="preserve"> Con base en el numeral 17 del artículo 5 , numeral 8 del artículo 9  del Decreto 260 de 2004 y la Resolución 1863 del 20 de mayo de 2004, expedida por el Director General de la Aeronáutica civil, mediante Acta 01 del 27 de enero de 2016, el Comité de tarifas</t>
    </r>
  </si>
  <si>
    <r>
      <rPr>
        <b/>
        <sz val="12"/>
        <rFont val="Arial"/>
        <family val="2"/>
      </rPr>
      <t>H15:047-17.  Incremento tarifas tasa Internacional 2016. Administrativo con presunta incidencia disciplinaria y para IP.</t>
    </r>
    <r>
      <rPr>
        <sz val="12"/>
        <rFont val="Arial"/>
        <family val="2"/>
      </rPr>
      <t xml:space="preserve"> En el numeral 3 del artículo 4 del Decreto 260 de 2004 se establece que constituyen ingresos y patrimonio de la Unidad Administrativa Especial de Aeronáutica Civil, las sumas, valores o bienes que la Unidad reciba por la prestación de servicios de cualquier naturaleza</t>
    </r>
  </si>
  <si>
    <r>
      <rPr>
        <b/>
        <sz val="12"/>
        <rFont val="Arial"/>
        <family val="2"/>
      </rPr>
      <t xml:space="preserve">H16:047-17 Actas de Comité de Tarifas. Administrativo. </t>
    </r>
    <r>
      <rPr>
        <sz val="12"/>
        <rFont val="Arial"/>
        <family val="2"/>
      </rPr>
      <t>Mediante Resolución 1863 del 20 de mayo de 2004, expedida por la Aeronáutica Civil, se creó el Comité asesor en materia de tarifas y derechos por servicios técnico aeronáuticos y aeroportuarios. Al revisar las Actas de reunión llevadas a cabo durante la vigencia 2016, se observó que adicionalmente se determinaron las siguientes si</t>
    </r>
  </si>
  <si>
    <r>
      <rPr>
        <b/>
        <sz val="12"/>
        <rFont val="Arial"/>
        <family val="2"/>
      </rPr>
      <t>H17:047-17 Fijación de Tarifas. Administrativo con presunta incidencia disciplinaria.</t>
    </r>
    <r>
      <rPr>
        <sz val="12"/>
        <rFont val="Arial"/>
        <family val="2"/>
      </rPr>
      <t xml:space="preserve"> El numeral 17 del artículo 5 del Decreto 260 de 2004, determina que a la Aeronáutica Civil le corresponde fijar, recaudar y cobrar tasas, tarifas y derechos de prestación de los servicios aeronáuticos y aeroportuarios. Para fijar las tarifas, se creó el Comité Asesor por medio de la Resol 1863 de 2004.</t>
    </r>
  </si>
  <si>
    <r>
      <rPr>
        <b/>
        <sz val="12"/>
        <rFont val="Arial"/>
        <family val="2"/>
      </rPr>
      <t xml:space="preserve">H18:047-17 Facturación Tasas Aeroportuarias. Administrativo. </t>
    </r>
    <r>
      <rPr>
        <sz val="12"/>
        <rFont val="Arial"/>
        <family val="2"/>
      </rPr>
      <t>De acuerdo a lo establecido en el Resolución 6251 de 2008, por la cual se autorizan los procedimientos de tarifas; y con base en la muestra selectiva realizada por la comisión de la Contraloría General a la facturación generada para la vigencia 2016, de las tasas Nacionales, se observaron algunas deficiencias respecto a:</t>
    </r>
  </si>
  <si>
    <r>
      <rPr>
        <b/>
        <sz val="12"/>
        <rFont val="Arial"/>
        <family val="2"/>
      </rPr>
      <t>H19:047-17 Avalúo y Canon de arrendamiento, Contrato AR-PPN-001 de 2010 Aeropuerto Popayán. Administrativo con presunta incidencia disciplinaria y para IP.</t>
    </r>
    <r>
      <rPr>
        <sz val="12"/>
        <rFont val="Arial"/>
        <family val="2"/>
      </rPr>
      <t xml:space="preserve"> Contrato AR-PPN-001 de 2010 Aeropuerto de Popayán El Director Regional Aeronáutico Regional Valle del Cauca de la Unidad Administrativa Especial de la Aeronáutica Civil, el 27 de abril de 2010 suscribió el contrato AR-PPN-001 de 2010,</t>
    </r>
  </si>
  <si>
    <r>
      <rPr>
        <b/>
        <sz val="12"/>
        <rFont val="Arial"/>
        <family val="2"/>
      </rPr>
      <t xml:space="preserve">H20:047-17 Contrato de Arrendamiento PNN-AR-033, PPN-AR-103. Administrativo con presunta incidencia disciplinaria. </t>
    </r>
    <r>
      <rPr>
        <sz val="12"/>
        <rFont val="Arial"/>
        <family val="2"/>
      </rPr>
      <t>El Contrato PNN-AR-033 de 2015, se suscribió con duración de un (1) año a partir del 27 de abril de 2015 , con canon mensual de $1.183.200, incluido IVA. Del análisis de la información aportada por la Aerocivil se observó lo siguiente:</t>
    </r>
  </si>
  <si>
    <t>Esta situación por deficiencia en los controles administrativos y financieros e incumplimiento de las funciones del comité de tarifas de reunirse mensualmente, para permitir la expedición oportuna de la Resolución y aplicación de las tarifas actualizadas para los servicios aeronáuticos y aeroportuarios prestados por la Aeronáutica Civil en los meses de enero y febrero de vigencia 2016.</t>
  </si>
  <si>
    <t xml:space="preserve">Lo anterior, denota deficiencias en los controles para el registro de la información pertinente de estas operaciones, en los aplicativos que intervienen en el proceso de facturación, lo que genera riesgos para calcular el valor real a pagar por estos clientes. </t>
  </si>
  <si>
    <t xml:space="preserve">Esto se traduce en debilidades en la aplicación  de estos controles  para el adecuado diligenciamiento de la información en los documentos soportes del proceso de facturación que permita establecer con certeza la distancia, de la ruta recorrida  base de liquidación, con lo cual  se afecta la consistencia de la información  y limita  verificar el valor facturado </t>
  </si>
  <si>
    <t>Esta situación por la falta de aplicación efectiva de los controles, lo cual afectó el recaudo oportuno de los ingresos de este concepto, con lo cual se presenta presuntamente incumplimiento a lo señalado en el la Resolución 6251 del 19 de diciembre de 2008.</t>
  </si>
  <si>
    <t>Inconsistencia de la información por debilidades en la aplicación de controles, que le resta confiabilidad de la misma y genera riesgo de errores en la facturación.</t>
  </si>
  <si>
    <t xml:space="preserve">Lo identificado por deficiencias en los controles de registros y verificación oportuna de la información pertinente,  lo cual genera inoportunidad en la gestión financiera de facturación y recaudo por la prestación de estos servicios, con lo cual presuntamente se incumplió  la Resolución 6251 del 19 de diciembre de 2008.  </t>
  </si>
  <si>
    <t xml:space="preserve">Situación que denota deficiencia en los controles de la información requerida establecida por la entidad, para autorizar las operaciones de aterrizajes y despegues, lo cual afecta la facturación y recaudo oportunos de los conceptos de servicios de protección al vuelo y derechos de aeródromos generados por la prestación de estos servicios, </t>
  </si>
  <si>
    <t>Las situaciones descritas afectan la integridad y disponibilidad de la información registrada y procesada en los aplicativos que soportan el proceso de facturación de la Aerocivil, lo que refleja debilidades en el diseño y aplicación de controles establecidos para tal propósito, generan incertidumbre sobre el correcto procesamiento de la totalidad de operaciones,</t>
  </si>
  <si>
    <t xml:space="preserve">Situaciones que afectaron la oportunidad en la facturación de los servicios prestados por la Aerocivil asociados a las operaciones aéreas y denotan debilidades en los controles implementados para garantizar la disponibilidad e integridad de esta información. </t>
  </si>
  <si>
    <t>Las situaciones expuestas denotan debilidades en los controles diseñados para garantizar la disponibilidad e integridad de la información soporte para el proceso de facturación de los servicios asociados a llegadas, salidas y sobrevuelos, con el riesgo de incertidumbre en la facturación de estos servicios prestados por la Aerocivil.</t>
  </si>
  <si>
    <t>Situaciones que reflejan debilidades y deficiencias en los controles implementados para la gestión del aplicativo JDE y la información registrada y procesada, con el riesgo de afectar el proceso de facturación de los servicios prestados por la Aerocivil.</t>
  </si>
  <si>
    <t>Estos hechos restan claridad a la información provista por la Entidad y denotan debilidades y deficiencias en los controles para la emisión de las facturas en el aplicativo JDE, con riesgo de afectación al proceso de facturación de la Aerocivil.</t>
  </si>
  <si>
    <t>Situaciones que denotan debilidades en los controles diseñados para garantizar la disponibilidad e integridad de la información procesada y reportada para el proceso de facturación, con el riesgo de incumplimiento por parte de la Aerocivil de la normatividad aplicable a este proceso.</t>
  </si>
  <si>
    <t>Lo anterior, debido a que las tarifas fijadas para el pago de los servicios técnicos aeronáuticos y aeroportuarios, prestados por la Aerocivil en la vigencia 2016, se establecieron teniendo como única variable, el aumento porcentual del IPC y el CPI correspondiente, sin atender lo establecido en el artículo 4 de la Resolución 1863 de 20 de mayo de 2004, en donde se debe tener en cuenta</t>
  </si>
  <si>
    <t>Lo anterior, presuntamente contrario a las normas citadas y a los principios de Economía, Eficiencia y Eficacia que rigen la administración pública, según los cuales es obligación de los funcionarios encargados de administrar los recursos del estado, buscar siempre la optimización de los mismos, además, de coadyuvar en la recuperación de los costos en que incurre la UAE de la Aeronáutica</t>
  </si>
  <si>
    <t>Lo anterior por debilidades en la gestion y controles para la operación del comité,  afectando el seguimiento respecto del cumplimiento de las decisiones del mismo y sobre la efectiva implementacion de las políticas institucionales.</t>
  </si>
  <si>
    <t>Lo anterior implica que la actualización de las tarifas, al no estar acorde con  lo establecido en la resolución, no garantice la adecuada implementación de la política, ni da certeza, respecto de que el porcentaje reajustado para la nueva vigencia, cubre todos los costos de la prestación de los servicios objeto de tarifa, en concordancia con las políticas, planes y programas gubernament</t>
  </si>
  <si>
    <t>Lo anterior, por deficiencias de control y seguimiento, que redunda en la inoportunidad en la facturación y por ende en el recaudo de los ingresos de la entidad.</t>
  </si>
  <si>
    <t>Lo identificado refleja la falta de aplicación de controles por parte de la entidad, con lo cual al no actualizar el avalúo comercial del inmueble, y al haberse pactado un canon de arrendamiento con base en el avaluó de un (1) solo predio se están dejando de percibir recursos, con lo cual presuntamente se violaron los principios de Igualdad, Moralidad, Eficiencia y Economía en el ejercic</t>
  </si>
  <si>
    <t>Lo anterior por deficiencias en la aplicación de controles por lo cual se está frente a una incidencia de carácter disciplinario por presunta violación al Código Único Disciplinario Ley 734 de 2002 al no dar cumplimiento estricto a las obligaciones que les impone su cargo a los servidores públicos y a las demás normas citadas</t>
  </si>
  <si>
    <t>Revisar y  actualizar la resolucion del comité de tarifas con las areas pertinenetes, a fin de proyectar la politica y los controles  de la entidad en materia de actualizacion de tarifas.</t>
  </si>
  <si>
    <t>Realizar mesas de trabajo estableciendo compromisos con las areas generadoras de información para la facturación a fin de definir los controles necesarios en los aplicativos que intervienen en el proceso de facturación.
Actualizar el procedimiento de flujo de información pertinente para el proceso de facturación de la Entidad.</t>
  </si>
  <si>
    <t>Estandarizar la presentacion del anexo de facturacion que refleje los datos de la liquidacion del sobrevuelo.
Realizar mesas de trabajo con las areas geradoras de información para la facturación a fin de definir los controles necesarios en los aplicativos que intervienen en el proceso de facturación.</t>
  </si>
  <si>
    <t>Realizar mesas de trabajo con las areas geradoras de información para la facturación a fin de definir los controles necesarios en los aplicativos que intervienen en el proceso de facturación.
Actualizar el procedimiento de flujo de información pertinente para el proceso de facturación de la Entidad.</t>
  </si>
  <si>
    <t xml:space="preserve">En coordinación con las DSNA, la DT efectuar las actividades conducentes para que los datos que lleguen al aplicativo RVE sean completos, oportunos y  consistentes. </t>
  </si>
  <si>
    <t>Realizar mesas de trabajo y establecer compromisos con la diferentes areas, a  fin de revisar y definir los cambios a los aplicativos para la integridad en el reporte de la información para facturación..
Capacitar a las aréas en los cambios y controles generados en los aplicativos y su aplicabilidad.</t>
  </si>
  <si>
    <t>Asegurar el soporte y mantenimiento al Sistema JDE para la vigencia 2018 y el conocimiento del líder técnico en la gestión de usuarios y las parametrizaciones que se realizan en JDE y las interfaces del sistema
Efectuar la adquisición, implementación y puesta en funcionamiento de aplicaciones auxiliares o complementarias para apoyar los procesos no contemplados en el SIIF Nación</t>
  </si>
  <si>
    <t>Solicitar al proveedor del servicio la revisión de los reportes generados por el aplicativo JD sean convertidos en excel para ganratizar la integridad y consistencia de los reportes.</t>
  </si>
  <si>
    <t>Efectuar la adquisición, implementación y puesta en funcionamiento de aplicaciones auxiliares o complementarias para apoyar los procesos no contemplados en el SIIF Nación, con el fin de subsanar las dificultades  para adecuar la información gestionada en Alfa Gl a la estructura de SIIF.</t>
  </si>
  <si>
    <t>Revisar y  actualizar la resolucion del comité de tarifas con las areas pertinenetes, a fin de proyectar la politica incluyendo tiempos y  controles  de la entidad en materia de actualizacion de tarifas.</t>
  </si>
  <si>
    <t>Impartir directrices a los miembros del comité a fin de aportar los estudios y demás requisitos señaldos en la Resolución de tarifas antes de formular recomendacioes.</t>
  </si>
  <si>
    <t>1. Realizar el comite de inmuebles mensualmente, para evaluar (aprobar o negar)  la solicitud para arrendamiento de un inmueble, previó cumplimiento de los requisitos establecidos en la Resolución Nro. 02749 del 21 de Octubre de 2015.</t>
  </si>
  <si>
    <t>2.- Notificar al nuevo arrendatario de los documentos contemplados en la Resolución Nro. 02749 del 21 de Octubre de 2015, incluido la carta de aceptación de pago de honorarios a la Lonja por concepto del informe de avaluo del predió.</t>
  </si>
  <si>
    <t xml:space="preserve">3.- Cuando se trate de arrendatarios  que esten ocupando el área, se les notificará del vencimiento del contrato actual con una antelación de tres (3) meses, así mismo se les solicitarán los documentos contemplados en la Resolución Nro. 02749 del 21 de Octubre de 2015, incluido  la carta de aceptación de pago de honorarios a la Lonja por concepto del informe de avaluo del predió..  </t>
  </si>
  <si>
    <t xml:space="preserve">4. Recordar a las Direcciones  Regionales el cumplimiento de lo establecido en la resolucion de arrendamientos  e impartir directrices sobre el plazo máximo contractual a pactar en los contratos de arreandamiento.
5. Adelantar las gestiones internas  correspondientes, allegando copia del hallazgo y sus soportes al Grupo de Investigaciones Disciplinarias de la entidad </t>
  </si>
  <si>
    <t xml:space="preserve">1.- Notificar al arrendatario de la nueva vigencia del contrato, tiempo de suscripción y valor del mismo, con el fin de que realice el tramite de polizas requeridas ante la Compañia de seguros. </t>
  </si>
  <si>
    <t>2.- Cuando las pólizas no se reciben conforme lo estipulado se notifica de nuevo al arrendatario y hasta tanto no remiten la póliza no se ingresa al sistema.</t>
  </si>
  <si>
    <t>4. Recordar a las Direcciones  Regionales el cumplimiento de lo establecido en la resolucion de arrendamientos  e impartir directrices sobre el plazo máximo contractual a pactar en los contratos de arreandamiento.</t>
  </si>
  <si>
    <t>Programar y celebrar las mesas de trabajo, con las areas involucradas, con el propósito de actualizar y establecer los controles requeridos.
Proyectar Resolución del Comité de tarifas.</t>
  </si>
  <si>
    <t>Programar y celebrar las mesas de trabajo, con las areas involucradas, con el propósito de actualizar y establecer los controles requeridos.
Proyectar procedimiento de flujo de información.</t>
  </si>
  <si>
    <t>Diligenciar el formato de llamadas.
Programar y celebrar las mesas de trabajo, con las areas involucradas, con el propósito de actualizar y establecer los controles requeridos.</t>
  </si>
  <si>
    <t xml:space="preserve">1.Instalar FDP a nivel nacional en aeropuertos controlados
2.Habilitar la interface entre RVE y los FDP en operación y en la mediada que se habiliten en otros aeropuertos crear la inteface.
3.Instalar ADS  - B a Nivel nacional, teniendo en cuenta que apartir del 2020 es obligatorio la instalación del equipo abordo en todas las aeronaves
</t>
  </si>
  <si>
    <t>1.Instalar FDP a nivel nacional en aeropuertos controlados
2.Habilitar la interface entre RVE y los FDP en operación y en la mediada que se habiliten en otros aeropuertos crear la inteface.
3.Instalar ADS  - B a Nivel nacional, teniendo en cuenta que apartir del 2020 es obligatorio la instalación del equipo abordo en todas las aeronaves</t>
  </si>
  <si>
    <t xml:space="preserve">1. Efectuar en el año mínimo una sesión de capactiación  en los diferentes aplicativos a los usuarios en las Direcciones Regionales
2. Realizar transferencia de conocimientos técnica del líder técnico al backup del Sistema de Información.
3. Realizar reuniones de sensibilización y apropiación de las actividades necesarias para el correcto funcionamiento de los sistemas de información.
</t>
  </si>
  <si>
    <t>1. Adelantar el proceso de contratación y ejecución del contrato.
2. Efectuar sesiones de transferencia de conocimiento técnico de parte del consultor técnico de JDE al líder técnico de Aerocivil en cuanto a parametrizaciones del sistema, gestión de usuarios y las interfaces del sistema.</t>
  </si>
  <si>
    <t>Programar y celebrar las mesas de trabajo, con las areas involucradas, con el propósito de actualizar y establecer los controles requeridos que permitan definir tiempos y controles para la actualización de las tarifas.
Proyectar Resolución del Comité de tarifas.</t>
  </si>
  <si>
    <t>Programar y celebrar las mesas de trabajo, con las areas involucradas, con el propósito de actualizar la política tarifaria.
Proyectar Resolución del Comité de tarifas.</t>
  </si>
  <si>
    <t>Revisar la metodología de elaboración de actas para que se incluya permanente seguimiento a los compromisos que se establezcan.
.</t>
  </si>
  <si>
    <t>Proyectar y socializar documento con directrices a los miembros del Comitéde tarifas</t>
  </si>
  <si>
    <t>1- Realizar mensualmente el comité de inmuebles con la participación del Director Regional, Coordinador de Grupo Administrativo y Financiero, Lider del Proceso de Inmuebles Regional Valle y asesores del Director Regional.</t>
  </si>
  <si>
    <t>2.- Enviar correo electronico de los requisitos que debe cumplir el solicitante o arrendador.</t>
  </si>
  <si>
    <t>3.- Remisión de carta de  aceptación de pago de honorarios a la Lonja por concepto del informe de avaluo del predió.
4.- Verificación del informe de avaluo de renta enviado por la Lonja de propiedad raiz.</t>
  </si>
  <si>
    <t>Proyectar y divulgar la circular instructiva a los Directores Regionales 
Allegar la documentacion respectiva al Grupo de Investigaciones Disciplinarias</t>
  </si>
  <si>
    <t>1.- Correo electronico de notifación al arrendatario, donde se le detalle puntualmente los terminos de las polizas de garantias del bien inmueble.</t>
  </si>
  <si>
    <t xml:space="preserve"> 3.- Elaboración y seguimiento base de datos para control de polizas. </t>
  </si>
  <si>
    <t xml:space="preserve">4. Proyectar y divulgar la circular instructiva a los Directores Regionales 
</t>
  </si>
  <si>
    <t>Actas de reunión mesas de trabajo (2)
Resolución firmada y publicada (1).</t>
  </si>
  <si>
    <t>Actas de reunión mesas de trabajo (4)
Procedimiento elaborado y socializado (1).</t>
  </si>
  <si>
    <t>Formato diligenciado (1)
Actas (4)</t>
  </si>
  <si>
    <t>Actas de reunión y compromisos resultantes de las mesas de trabajo (4)
Procedimiento elaborado y socializado (1).</t>
  </si>
  <si>
    <t>Actas de reunión y compromisos mresultantes  de las mesas de trabajo (4)
Procedimiento elaborado y socializado (1).</t>
  </si>
  <si>
    <t>Actas de reunión y compromisos resultantes de las  mesas de trabajo (4)
Procedimiento elaborado y socializado (1).</t>
  </si>
  <si>
    <t>1.ADS instalados a Nivel nacional
2.FDP instalados a nivel nacional
3.Interfaces instalados entre RVE y los FDP en operación y en la mediada que se habiliten en otros aeropuertos crear la inteface.</t>
  </si>
  <si>
    <t>Actas de capacitación (6)
Acta de Transferencia de conocimientos (3)
Estrategia de sensibilización y apropiación (1)</t>
  </si>
  <si>
    <t>Contrato.
Acta de incio.
Informes de avance del contrato
Acta terminación.
Acta de Transferencia de conocimientos</t>
  </si>
  <si>
    <t>Oficio del Presidente del Comité de Tarifas señalando el procedimiento de elaboración de Actas y seguimiento a los compromisos que se establezcan en las reuniones.</t>
  </si>
  <si>
    <t>Documento Instructivo (1)</t>
  </si>
  <si>
    <t>Elaborar y socializar un Manual de apoyo para la planeación yejecución de las auditorías</t>
  </si>
  <si>
    <t>Acta de Comité.</t>
  </si>
  <si>
    <t>Correo electronico de notificación.</t>
  </si>
  <si>
    <t xml:space="preserve">Correo electronico de solicitud de informe de avaluo a la lonja.
Oficio de aceptación y objeción a la Lonja del informe de avaluo de renta. </t>
  </si>
  <si>
    <t xml:space="preserve">Correo de Notificación
</t>
  </si>
  <si>
    <t xml:space="preserve">Polizas
</t>
  </si>
  <si>
    <t>Base de datos</t>
  </si>
  <si>
    <t>Oficio instructivo de Secretaria General / Grupo de Inmuebles.</t>
  </si>
  <si>
    <t>SECRETARIA GENERAL/DIRECCION FINANCIERA</t>
  </si>
  <si>
    <t xml:space="preserve">SECRETARIA GENERAL/ GRUPO DE INMUEBLES </t>
  </si>
  <si>
    <t>PLAN DE MEJORAMIENTO VIGENCIA 2017 - INFORME 047 FINANCIERO</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</si>
  <si>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</si>
  <si>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</si>
  <si>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</si>
  <si>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</si>
  <si>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</si>
  <si>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</si>
  <si>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</si>
  <si>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</si>
  <si>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</si>
  <si>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</si>
  <si>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</si>
  <si>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</si>
  <si>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</si>
  <si>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</si>
  <si>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</si>
  <si>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</si>
  <si>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</si>
  <si>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</si>
  <si>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</si>
  <si>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</si>
  <si>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</si>
  <si>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</si>
  <si>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</si>
  <si>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</si>
  <si>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</si>
  <si>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</si>
  <si>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</si>
  <si>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</si>
  <si>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r>
      <rPr>
        <b/>
        <sz val="12"/>
        <rFont val="Arial"/>
        <family val="2"/>
      </rPr>
      <t xml:space="preserve">H48:038-12 Deficiencias en ejecución de las obras ejecutadas en el mantenimiento de la pista de Palo Negro Bucaramanga (A) </t>
    </r>
    <r>
      <rPr>
        <sz val="12"/>
        <rFont val="Arial"/>
        <family val="2"/>
      </rPr>
      <t>Se observaron situaciones que reflejan algunas deficiencias en el proceso constructivo y debilidades en las funciones de interventoría y supervisión al contrato 11000210-OK...</t>
    </r>
  </si>
  <si>
    <r>
      <rPr>
        <b/>
        <sz val="12"/>
        <rFont val="Arial"/>
        <family val="2"/>
      </rPr>
      <t xml:space="preserve">H12:028-14 (AF)(D) PNP - 003 Red de drenaje. </t>
    </r>
    <r>
      <rPr>
        <sz val="12"/>
        <rFont val="Arial"/>
        <family val="2"/>
      </rPr>
      <t>Precio no previsto -003 red de drenaje ,deficiencias en la consultoria para los Estudios y Diseños de la Torre de Control y deficiencias en lña construccion de la obra</t>
    </r>
  </si>
  <si>
    <t>Se anexa comunicación 4200-2017036394 con la que se actualiza la CIRCULAR  4204-2017021556 ASIGNACION APOYO SUPERVISORIA Y 15 comunicaciones de designación de conformidad con lo establecido en la comunicación 4200-2017036394.
Se anexa comunicación archivo indagación preliminar No. IP ANT-IP-2017-01418 oficio CGR No. 2018EE0001119 ADI 2018001854</t>
  </si>
  <si>
    <t>Se coordina a traves de memorando con los Directivos responsables y ordenadores de gasto de los proyectos de inversion, que deben enviar la informacion del 2017, lal cual debe estar articulada con el PNA.
Se anexan actas, listados de asistencia y Plan de Trabajo.
Acta 27/01/2017 Diferwencias PNA COL 7 Inversiones 2017
Se anexa acta del cronograma de inversión2018 - comparando PNA VS PAA.</t>
  </si>
  <si>
    <t>Se anexa oficio No. 4000.082-2017-033853 de 6/12/17 Socialización cumplimiento cierre gestión financiero 2017
Se anexa informec de justificación de reservas 2017.</t>
  </si>
  <si>
    <t>Elaboración instructivo y comunicación.</t>
  </si>
  <si>
    <t>Se anexa acta de recibo final de obra e informe.</t>
  </si>
  <si>
    <t>Se observó 10 actas en las cuales se asignaron supervisores, la DDA
Se anexa por parte dela DIA memorando socializando la circular 071 de 2016 y actas de designación de apoyo a la supervisión para los proyectos
Se anexa memorando con fecha de febrero 18 de  2014 en donde se evidencia la entrega del manual de funcionamiento y mantenimiento</t>
  </si>
  <si>
    <t>Actualmente se está en el proceso de levantamiento de la información requerida para cumplir con las actividades planteadas en la acción de mejora propuesta.
Se anexa informe tecnico de visita realizada por Ingeniero Civil con su respectivo concepto. El contrato no se suscribe dado que las condiciones fisicas de las cabañas no ameritan ningun tipo de intervencion.</t>
  </si>
  <si>
    <t>Se adjunta resolución 02662 por medio de la cual se aprueba el documento que contiene la actualización del plan maestro del aeropuerto Gustavo Rojas Pinilla de la Isla de San Andrés.</t>
  </si>
  <si>
    <t>1.  El Procedimiento se encuentra Aprobado en  ISOLUTIONS. Clave: GFIN-7.0-06-145.
2.Se  anexa evidencia  el acta  del comite  de ditreccion  donde  se  registran los  avances  sobre  las  conciliaciones.
3.  Se  adjuntan  las  actas de conciliacion que  se  han  realizado  con los  ajustes  correspondientes.
Se anexan relación de las concialiciones entre las aereas implicadas.</t>
  </si>
  <si>
    <t>Se  escalo la  llamada  a la oficina  de informatica a traves de la mesa de ayuda.   Se  adjunta  en la carpeta  H42 12-17  en  formato ppdf la  evidencia  del  reporte.
Se adjunta  correo electrónico del desarrollador AMAZING con relación de actividades de avance.
Se adjunta Reporte de llamada 7508 en donde se evidencia la trazabilidad de la gestión
Se anexa reporte R57H024E3 31/12/2017</t>
  </si>
  <si>
    <t>Se Anexan Notas a los estados Financieros al 31/12/2017</t>
  </si>
  <si>
    <t>Se anexa acta de recibo final de obra,</t>
  </si>
  <si>
    <t>Mediante Oficio 1070,092,2015030687 Dirigido a Control Interno se expone la razón de dificil cumplimiento de la acción,  ya que la decisión depende de los resultados de la consulta previa y la decisión de los jueces en su fallo
Se adjunta res 02662 por medio de la cual se aprueba el documento que contiene la actualización del plan maestro del aeropuerto Gustavo Rojas Pinilla San Andrés</t>
  </si>
  <si>
    <t>Se anexa correo de 25/07/17 donde se envía certificación pago vigencia expirada para firma del Director General.
Se anexa Resolucuón No. 167 del 13/12/2017, por la cual se ordena el gasto por concepto “Pago pasivos exigibles vigencias expiradas”.
Orden de pago Presupuestal de gastos Comprobante de SIIF nación 22/12/2017,</t>
  </si>
  <si>
    <t>Se observó 10 actas en las cuales se asignaron supervisores, avance 40%. 
Seguimiento 29 de diciembre de 2016: se evidencia circular 071
Se anexan actas e informe.</t>
  </si>
  <si>
    <t xml:space="preserve">Se adjunta como soportes el memorando de socialización y notificación del manual de contratación e igualmente oficio No. 2017032313 dirigido al Grupo de representación judicial para lo relacionado con la conciliación judicial.
Se anexa acta No. 13 del 17/06/2016.
</t>
  </si>
  <si>
    <t xml:space="preserve">Se aporta por parte de la DIA socialización circular 071 y manual de contratación de la entidad, conforme a lo suscrito en el plan de mejoramiento. 
Se anexa documentos e informes de la supervisión e interventoria.
Se nexan res. Nos 2166, 2241 y 184 (Incumplimiento y Confirmación) </t>
  </si>
  <si>
    <t>1. Analizar la Res. 1692 de 14/072015, frente a los temas de dotación y elementos de protección personal.
2. Modificar la Res. 1692 de 14/072015, si a ello hay lugar.
3. Solicitar concepto a Mintrabajo, respecto al proceso de adquisición de uniformes de dotación para bomberos.
4. Planificar las necesidades de dotación en el PAA.
5. Gestionar la partida presupuestal y entrega dotación</t>
  </si>
  <si>
    <t>Se anexa informe de supervisión de ítem no previstos de fecha mayo 2017 suscrito por la supervisor de la interventoria (Contrato No. 15000301 OJ 2015)
Informe del 22/10/2015 sobre el estado operacional de la pista del aeropuerto Gustavo Rjas Pinilla de San Andres Islas
Acta del 22/10/2015 comite de seguridad aeropuerto Gustavo Rjas Pinilla de San Andres Islas.</t>
  </si>
  <si>
    <t>Por replanteamiento de la acción de mejora se está en proceso de levantamiento de la información.
Se Anexa Contrato De Mantenimiento No 17001217 H4 de 2017.</t>
  </si>
  <si>
    <t>Enviaron oficio 4102 - 2016033789 de fecha 21/11/16 al Director de Desarrollo Aeroportuario solicitando adecuación estación de bomberos SK Florencia.
Se anexa registro fotográfico del mantenimiento realizado a la Guardia de Bomberos del Aeropuerto de Florencia.</t>
  </si>
  <si>
    <t>Se evidencian dos preactas acompañadas de sus rectivas actas de los proyectos de Palonegro y Leticia (pendiente listas de chequeo de las respectivas actas).
Conforme a la acción de mejora propuesta la cual tiene fecha de vencimiento en 07/17 se adjuntarón Actas parciales y preactas relacionadas con las obras ejecutadas enBucaramanga y Leticia.
Auto Archivo IUS 2014-12547 PGN.</t>
  </si>
  <si>
    <t>Se evidencian muestra de 5 contratos de estudios y diseños y circular 070 publicada
La DIA conforme a lo consignado en el PMI aporta "aprobación de los estudios y mantenimiento de la pista plataforma y calles de rodaje de Ibague" de la interventoría Consorcio Interaereo radicado No.2017074905 de 19/09/2017
Auto Archivo IUS 2014-12547 PGN.</t>
  </si>
  <si>
    <t>Se anexan formatos de chequeo y cuadros de control de los casos a tratar en el Comité de Adiciones, Modificaciones y Prorrogas y Circular.
Auto Archivo IUS 2014-12547 PGN.</t>
  </si>
  <si>
    <t xml:space="preserve">Con oficio No. DIF 82114 , la CGR informa al Director General de la apertura del Proceso de Responsabilidad Fiscal No.230. No hay nuevos soportes para avance Octubre 9 de 2017.
AUTO ARCHIVO IUS 2012-375219 PGN </t>
  </si>
  <si>
    <t>El Director de Telecomunicaciones envia la comunicación No. 4200.2017012068 del 16 de mayo de 2017 al SSO, solicitando avances en la actualización de la Circular Interna No.033.
Documento archivo Indagación Preliminar IP No. ANT-IP-2017-01418 - CGR.</t>
  </si>
  <si>
    <t>Se esta enproceso de recopilación de la información y de los soportes para el cumplimiento de la acción de mejora propuesta.
Se anexa Circular 3001.262.2016019535 - 21 07 2016</t>
  </si>
  <si>
    <t>Se anexa Circular Número 3001.250.2-2016020654 del 02/08/2016</t>
  </si>
  <si>
    <t>Actualmente se está en el proceso de levantamiento de la información requerida para cumplir con las actividades planteadas en la acción de mejora propuesta.
La oficina de Grupo de jurisdicción coactiva, adjunto el mandamiento de pago, y las últimas actuaciones que se han hecho en contra de la compañía de seguros Mundial de Seguros.</t>
  </si>
  <si>
    <t>Verificación de la implementación del Mnaual de Contratación y Circular  070 de 2016 socializada.</t>
  </si>
  <si>
    <t>Mnaual de Contratación y Circular  070 de 2016 socializada.</t>
  </si>
  <si>
    <t>Se anexa oficio No. 4600,2018008809 del 26/03/2018 en donde se socializa la circular No. 070 del 29/11/2016 con las Direcciones Regionales Aeronáuticas.</t>
  </si>
  <si>
    <t>Se observó 10 actas en las cuales se asignaron supervisores.  Seguimiento 29 de diciembre de 2016: se evidencia circualr 071.</t>
  </si>
  <si>
    <r>
      <rPr>
        <b/>
        <sz val="12"/>
        <rFont val="Arial"/>
        <family val="2"/>
      </rPr>
      <t>H57:038-12</t>
    </r>
    <r>
      <rPr>
        <sz val="12"/>
        <rFont val="Arial"/>
        <family val="2"/>
      </rPr>
      <t xml:space="preserve"> </t>
    </r>
    <r>
      <rPr>
        <b/>
        <sz val="12"/>
        <rFont val="Arial"/>
        <family val="2"/>
      </rPr>
      <t>Disposición Indebida de recursos para ejecutar obras de recuperación en terraplenes colapsados. Disciplinario (F)(D)</t>
    </r>
    <r>
      <rPr>
        <sz val="12"/>
        <rFont val="Arial"/>
        <family val="2"/>
      </rPr>
      <t>. La Entidad no ejerció supervisión y vigilancia efectivas sobre el cumplimiento del convenio, pues este define que los recursos deben dirigirse a los nuevos terraplenes (8 y 10) y a las obras complementarias y necesarias..</t>
    </r>
  </si>
  <si>
    <t>Mediante oficio 1070.092.2015030687 de 03/11/15 se informa que el hallazgo se colocó en conocimiento de la CGR
Se anexan oficios de la Ofcina de Comercialización e Inversión No. 1070092252017019990 del 01/08/17 y del Ministerio de Salud No. 201721300598341 del 31/03/17.
Se anexa Auto de Archivo No. 2018EE0024416 de la CGR ADI 2018015983</t>
  </si>
  <si>
    <t>Se aportan soportes de procedimiento para endosos, el cual al interior de la entidad se rige bajo la circular externa N°2 de MINHACIENDA, numeral 7, "ENDOSO DE ORDENES DE PAGO"
Adicionalmente enviamos soporte documental del pago que hizo la Aseguradora por valor de $606,152,602 a favor de la entidad.</t>
  </si>
  <si>
    <t>Se evidencian muestra de 5 contratos de estudios y diseños.
Se  aporta por parte de la DIA  proyectos de estudios y diseños contratado por la Entidad durante la vigencia 2017 previamente revisados por  la Coordinación del Grupo de proyectosproyectos.
Se anexa actade recibo final y acta de modificacion con disminucion de valor avalada por la Interventoria</t>
  </si>
  <si>
    <t>DIRECCIÓN DE TALENTO HUMANO/DIRECCIÓN DE SERVICIOS AEROPORTUARIOS</t>
  </si>
  <si>
    <t>Se coordinara con la Dirección de Telecomunicaciones la instalación y funcionamiento de los equipos.</t>
  </si>
  <si>
    <t>1. Seguimiento a los proyectos en donde se reporten los avances y novedades de acuerdo con la Circular 071 de 2016</t>
  </si>
  <si>
    <t>Se hallega acta de fecha abril 18 de 2017 y oficio remisorio a la Dirección administrativa No. 4400309-20170110253 donde remite para las acciones del caso dicha acta.
Se anexa informes de la interventoria. Actas 1 y 2, e informe, de igual manera se anexa manual de contratacion socializado.</t>
  </si>
  <si>
    <t>Se anexa Memorando de socilaización del Manual de Contratación y Circular.
Con fecha abril 18 de 2016 se expide la resolucion 1071, mediante la cual se resuelve realizar el pago por $12,888,874. correspondiente al pago de la factura N 006 perdiodo 1-5 dic de 2013. Se anexa resolucion del 13-05-16 se realizo pago por  valor de $12,888,874 se anexa formato siif, que evidencia dicho pago</t>
  </si>
  <si>
    <t>2 acta de  reuniones con Experto contratado Cris Van Note. contrato, resultado de estudio. La decisión de expansión del aeropuerto se encuentra atada a decisión de consulta previa
Se adjunta Res 02662 de 05/09/2017 por la cual se aprueba el documento que contiene la actualización del plan maestro del aeropuerto Gustavo Rojas Pinilla de San Andrés</t>
  </si>
  <si>
    <t>Realizará el diseño y construcción de la subestación de energía por terminación anticipada del contrato.
4T15 Se realizó proyecto para atender con vigencias futuras, sin embargo el proceso de construcción se realizará el 2016.
Se adjunta Res 02662 de 05/09/2017 por la cual se aprueba el documento que contiene la actualización del plan maestro del Aerop Gustavo Rojas Pinilla de San Andrés</t>
  </si>
  <si>
    <t>Se anexa informe del supervisor, el cual contiene: Aspectos Generales, descripcion de la obras, estado inicial de infraestructura a intervenir )pista, plataforma, calle rodaje), Desarrollo de las obras, Correcion de las no conformidades. Conclusion. Evidencia fotografica, donde se evidencia la aplicación de la Circular 071 de 2016</t>
  </si>
  <si>
    <t>Se anexa informe del supervisor, el cual contiene: Aspectos Generales, descripcion de la obras, estado inicial de infraestructura a intervenir )pista, plataforma, calle rodaje), Desarrollo de las obras, Correcion de las no conformidades. Conclusion. Evidencia fotografica,  donde se evidencia la aplicación de la Circular 071 de 2016.</t>
  </si>
  <si>
    <t>La Dirección de Infraestructura Aeroportuaria allega acta de fecha abril 18 de 2017 y oficio remisorio a la Dirección administrativa No. 4400309-20170110253 donde remite para las acciones del caso dicha acta
Se anexa acta de recibo final a safistaccion de la obra,</t>
  </si>
  <si>
    <t>Se anexan informe de seguimiento anticipo, informe del supervisor del contrato y socialización Circular 070 de 2016.</t>
  </si>
  <si>
    <t>Se evidencian muestra de 5 contratos de estudios y diseños.
Se  aporta por la DIA  proyectos de estudios y diseños contratado por la Entidad durante la vigencia 2017 previamente revisados por  la Coordinación del Grupo de proyectosproyectos.Sin embargo no se aporto estudios y diseños  avalados por la interventoría. conforme a lo suscrito en el plan de mejoramiento.</t>
  </si>
  <si>
    <t xml:space="preserve">Se anexan oficios de esignación de supervisores e informes de apoyo profesional a la supervisoría de los contratos. (Anexo informe de visita al aeródromo "El Eden"  de Armenia por parte del ingeniero Jorge Gonzales, contratista de la Dirección de Infraestructura Aeroportuaria) </t>
  </si>
  <si>
    <t>Se adjunta informe de que trata la Circular 071 de 2016.</t>
  </si>
  <si>
    <t>Se aporta respuesta de la Aseguradora MAPFRE con relación al incumplimiento del contrato No.10000050-OK 2012 referente a copia del comprobante de consignación No.118576441 valor de $1.053.135.775,oo Igualmente remiten contratos de obra para realizar estudios y diseños de los aeropuertos de Ibague y Mariquita aprobados y  revisados por la Interventoría.</t>
  </si>
  <si>
    <t>Al 30 de marzo se presentará aprobación del Plan Maestro del aeropuerto y se enviará al Ministerio del Interior oficio terminación Consulta Previa teniendo en cuenta que no habrá impacto predial en las comunidades. 
Se adjunta Res 02662 de 05/09/2017 por la cual se aprueba el documento que contiene la actualización del plan maestro del aeropuerto Gustavo Rojas Pinilla de San Andrés.</t>
  </si>
  <si>
    <t xml:space="preserve">Se adjunta memorando 3300.184 -2017026468 de 02/10/2017 al SSO estado avance vigencias futuras 2017-2018, solicitud impartir instrucciones cumplir utilización de cupos solicitados en 2018 y justificar las NO utilizaciones 2017. Se anexa instructivo con ADI No. 4000-2018008928 de 28 marzo 2018 y anexo cuadro vigencias futuras 2017.
Circular 10 No. 3300-082-2017032556 de 27/10/2017.
</t>
  </si>
  <si>
    <r>
      <t>H72:045-15</t>
    </r>
    <r>
      <rPr>
        <sz val="12"/>
        <rFont val="Arial"/>
        <family val="2"/>
      </rPr>
      <t xml:space="preserve"> </t>
    </r>
    <r>
      <rPr>
        <b/>
        <sz val="12"/>
        <rFont val="Arial"/>
        <family val="2"/>
      </rPr>
      <t>Control interno Contable. (Ay D)</t>
    </r>
    <r>
      <rPr>
        <sz val="12"/>
        <rFont val="Arial"/>
        <family val="2"/>
      </rPr>
      <t xml:space="preserve">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</si>
  <si>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t xml:space="preserve">Se observó 10 actas en las cuales se asignaron supervisores.
Se anexan cuatro documentos. Acta de liquidacion Bilateral. Acta de recibo final. Informe del supervisor e informe de la comision donde se verifican el estado de las obras.
</t>
  </si>
  <si>
    <t>1. lista de chequeo.</t>
  </si>
  <si>
    <t>Se anexa documento (Formato), donde eviencia el chek-list de consulta previa de licencias, aprobada y publicada en ISOLUCIÓN.</t>
  </si>
  <si>
    <t>Se anexa concepto del Grupo de Facilitaciones y Plan Maestro, donde se estiman cinco (5) alternativas para implementar la franja de pista a 150 m, que no impacte a la comunidad y que permita mantener el aeropuerto con las dimensiones actuales que tiene. El inconveniente es que las comunidades raizales no permiten nigún tipo de intervención.</t>
  </si>
  <si>
    <t>Se evidencia socialización del proyecto el Embrujo con la comunidad Raizal y otros mediante tres actas.</t>
  </si>
  <si>
    <t>Se anexa proceso de guía, entrega y recibo de aeropuertos en conseción o entregar en concesión y pantallazo de publicación en el sitema ISOLUCIÓN.</t>
  </si>
  <si>
    <t xml:space="preserve">Procedimiento (1)
</t>
  </si>
  <si>
    <t>Se evidencia y anexa la circular 070.
A la fecha se aporta muestra de actas de designacion de supervisores y socializacion de las circulares 070 y 071 y manual de contratacion, conforme a lo suscrito en el plan de mejoramiento.
Se anexa oficio 2018EE0052092 Auto archivo Antecedente No. 0071 de febrero 2 de 2018.</t>
  </si>
  <si>
    <t>Se evidencia y anexa la circular 070.
Se adjunta certificación sobre los rendimientos financieros del convenio con el Departamenteo de Guaynia.</t>
  </si>
  <si>
    <t>1.Circular de la  SSO la creación y adopción del Comité de evaluación de Proyectos publicada. 
2. Informe de la visita</t>
  </si>
  <si>
    <t>Se evidencia y anexa la circular 070.
Se anexa informe de interventoría y acta de liquidación del contrato No. 15000114-OK</t>
  </si>
  <si>
    <t xml:space="preserve">Se evidencian muestra de información general revisada por los responsables del proyecto.
Se anexa Formato - Etapas de ordenación del gasto de los proyectos de inversión y Para solicitud de certificado de disponibilidad presupuestal,
</t>
  </si>
  <si>
    <t>Se evidencian muestra de información general revisada por los responsables del proyecto.
Se anexa Formato - Etapas de ordenación del gasto de los proyectos de inversión y Para solicitud de certificado de disponibilidad presupuestal,</t>
  </si>
  <si>
    <t xml:space="preserve">Se anexa registro fotográfico del mantenimiento realizado, en el cual se evidencian las obras de restauración que subsanan los objetos estraños localizados en la calle de rodaje. </t>
  </si>
  <si>
    <t xml:space="preserve">Se anexa documento de socialización del CONPES de la importancia estrategica del Aeropuerto El Café </t>
  </si>
  <si>
    <t>Se anexa Resolución No. 00571 del 2016 donde se ratifica la sanción por incumplimiento del contrato No. 13000237 - OJ</t>
  </si>
  <si>
    <t>Se anexa acta de fecha 18/04/17 y oficio remisorio a la Dirección Administrativa No. 4400309-20170110253 donde remite para las acciones del caso dicha acta.
Se anexa Resolución No. 02241 del 2/08/2016 mediante la cual se confirma la sanción al contrato de obra No. 14000008-OK.</t>
  </si>
  <si>
    <t>Se anexa informe de interventoría sobre las obras del aeropuerto de Aguachica.</t>
  </si>
  <si>
    <t>La Dirección de Infraestructura Aeroportuaria allega acta de fecha abril 18 de 2017 y oficio remisorio a la Dirección administrativa No. 4400309-20170110253 donde remite para las acciones del caso dicha acta.
Se anexa acta de recibo final a safistaccion de la obra,</t>
  </si>
  <si>
    <t>Remitir al Grupo de Investigaciones Disciplinarias para determinar responsabilidades por la perdida de los vidrios.</t>
  </si>
  <si>
    <r>
      <t xml:space="preserve">Elaborar oficio para el Grupo de Invetigaciones Disciplinarios
</t>
    </r>
    <r>
      <rPr>
        <b/>
        <sz val="12"/>
        <rFont val="Arial"/>
        <family val="2"/>
      </rPr>
      <t/>
    </r>
  </si>
  <si>
    <t>Oficio enviado y recibido.</t>
  </si>
  <si>
    <t>Se adjunta acta de equipo de gerencia en donde se gestiona el tema y solicitud de asesoría a la CGN 17/07/2017  Se adjuntan soportes mencionados.  Pendiente proximo seguimiento terminar gestión.
Se anexa comprobante ajustando lo recomendado por la CGR No. 93128428 del 31/05/2018, con la aprobación de la CGN.</t>
  </si>
  <si>
    <t>21/04/2017  Se adjunta oficio de contabilidad donde se solicita la depuración del reporte del SIIF de saldos por imputar 17/07/2017  Se adjuntan soportes mencionados.  Pendiente proximo seguimiento terminar gestión.
Se anexa comprobante ajustando lo recomendado por la CGR No. 93128428 del 31/05/2018, con la aprobación de la CGN.</t>
  </si>
  <si>
    <t>DIRECCIÓN FINANCIERA/DIRECCIÓN INFORMÁTICA</t>
  </si>
  <si>
    <t>Se anexa contrato de obra pública No. 17001078-H4 de 2017, Objeto: Construcción de las plataformas de virajes, prolongación de la pista, construcción de las franjas de seguridad y zonas resa en el aeropuerto Benito Salas de Neiva.
Se adjunta Acta de Recibo Parcial en la que se evidencia la instalación y puesta en funcionamiento de las balizas del aeropuerto Benito Salas de Neiva.</t>
  </si>
  <si>
    <t>En Informe de comisión realizada por los Técnicos a la Estación Araracura, se expone que las plantas Nos. 1, 2 y 3 están operando normalmente. OT No. 0002521718 del 27.11.2016.
Se adjunta informe de la DT con ADI 4222,-2018019543 del 27/06/2018 y sus anexos.</t>
  </si>
  <si>
    <t>Información General del Proyecto Prestación del Servicio Segmento Satélital.Red Estaciones terrenas VSAT. Plazo ejecución 9 meses. Proceso No. 17000323H3 Se aporta Cto acta de inicio Segmento Satélital Esta Terre Cto 17000323H3
Modificatorios 1 y 2 al contrato;  prorroga 37 dias, segunda prórroga 4 meses adición en valor
Se anexa acta recibo final Cto 14000165.
Anexo Cto nuevos proyectos</t>
  </si>
  <si>
    <t>Para el seguimiento de los contratos de comunicaciones, se aplicará la  Circular R No. 070 Guía para la Estructuración de  Proyectos- Versión 01 del 29.11.2016.  Publicada intranet 22.12.2016.
Acta de Inicio Cto No. 17000323 H3 
Modificatorios 1 y 2 al contrato;  prorroga 37 dias sin costo adicional y la segunda prórroga 4 meses y adición en valor.
Se anexa acta recibo final Cto 14000165</t>
  </si>
  <si>
    <t>2.- Polizas de garantias del bien inmueble.</t>
  </si>
  <si>
    <t>3. Establecer una base de datos donde se registre el vencimiento de polizas y realizar seguimiento a este cuadro.</t>
  </si>
  <si>
    <t>1.  Se  realizo  reunion para iniciar  con el procedimieto a cargo de Facturacion
2.  Se  realizao  el trabajo con la OC  y como resultado  se adjunta  el Borrador  del procedimiento
Procedimiento publicado en ISOLUCION en la ruta:documentos/manejodedocumentos/listadomaestro dedocumento/proceso/3-apoyo/gestiónfinanciera/selección procedimiento.
Anexa procedimiento, flujográma Y Circular.</t>
  </si>
  <si>
    <t>Se anexa poliza de Cumplimiento No. 015 BO 2898537 de 01/03/2018.
Factura de cobro No. 352338 (Dic-2017)
Factura de cobro No. 352539 (Ene-2018)
Factura de cobro No. 352540 (Feb-2018)
Estado de cuenta No. 393988 de 23/01/2018</t>
  </si>
  <si>
    <t>Se adjunta correo electrónico de fecha 10/07/2018 de notificación y envío para firma del nuevo contrato No. PPN-AR-DRVA-111-2017.
Contrato firmado por las partes No. PPN-AR-DRVA-111-2017.</t>
  </si>
  <si>
    <t xml:space="preserve">Se anexa base de datos para el control de las polizas. </t>
  </si>
  <si>
    <t>Se anexan actas e informes de capacitación y salida en vivo del aplicativo SIGA.
Se anexa acta de Puesta en Produccuón del Modulo de personal Aeronáutico - SIGA del 6/03/18</t>
  </si>
  <si>
    <t>Se anexan formatos de asistencia a las transferencias de conocimiento.</t>
  </si>
  <si>
    <t xml:space="preserve">Rutas de ubicación de documentos:
J:\3402-Soporte\2018\520 Sistemas de Informacion\.15 SIA-AIM\Ficha Tecnica  \Mapa de Servicios
\Arquitectura Sistema  \Manuales\Tecnicos  
J:\3402-Soporte\2018\520 Sistemas de Informacion\.15 SIA-AIM\Manuales\Usuario
J:\3402-Soporte\2018\520 Sistemas de Informacion\.15 SIA-AIM\Licencias - INVENTARIO DE LICENCIAS UAEAC 2017 INFORME - AIXM 5 1.xlsx
</t>
  </si>
  <si>
    <t>Los planes de contigencia se encuentran en la siguiente ruta: J:\3402-Soporte\2018\520 Sistemas de Informacion</t>
  </si>
  <si>
    <t>Se anexa matriz de riesgos de TI en proceso de actualización.</t>
  </si>
  <si>
    <t>Actualmente se adelanta el proceso de soporte de mantenimiento del aplicativo JDE. Proceso No. 18000996A-H3
Se anexa acta de transferencia de conocimiento al Lider Tecnico.</t>
  </si>
  <si>
    <t>Se esta en el proceso de recolección de la información y los documentos soportes que garanticen el cierre del hallazgo.
Pendiente el cumplimiento de las Acciones de Mejora propuestas en el Plan de Mejoramiento - Auditoría financira para los hallazgos de la vigencia 2018.</t>
  </si>
  <si>
    <t xml:space="preserve">1.Comunicacion y socilaizacion resolución 1803
2.Actas 
3.Listado de asistencia a las capacitaciones
4. AIP actualizado. </t>
  </si>
  <si>
    <t>1. De las 8 actividades contempladas en el compromiso de restructuración del espacio aéreo de la TMA Bogotá, se han ejecutado tres (3).
De las cinco (5) restantes se ejecutara el 75% con la coordinación y participación de Dirección de Telecomunicaciones.</t>
  </si>
  <si>
    <t xml:space="preserve">Resolución No. 1085 21/04/2017.  que modifica la Norma RAC 160 de los Reglamentos Aeronáuticos de Colombia.
La cual fue publicada incluyendo información relacionada con la seguridad y la capacidad de respuesta contra actos de interferencia ilicita. </t>
  </si>
  <si>
    <t>Se anexan Informe de visitas al Aeropuerto "Olaya Herrera" de la Ciudad de Medellin y Plan de Acción de medidas correctivas.</t>
  </si>
  <si>
    <t>Se anexa informe de la interventoría Consorcio Aeroportuario del 08/06/2018, numeral 2 donde aprueba la ejecución de la totalidad de las Obras pactadas en el contrato de obra pública No. 15000250-OK.
De acuerdo con lo anterior no fue necesario remitir a la DA la documentación para el proceso administrativo de aplicación de pólizas.</t>
  </si>
  <si>
    <t>Debido al deterioro de la plataforma, mediante acta de 22/10/2015 - Anexa, se acordó realizar el trabajo de mantenimiento de la pista y calle de rodaje
Mediante informe del 08/06/2018 de la interventoría Consorcio Aeroportuario  numeral 3 el contratista hace devolución por valor de $450.713.643.82, relacionados con las obras no ejecutadas.
Lo anterior suspendio el proceso ADM y DIS.</t>
  </si>
  <si>
    <t>Se anexa Circular 070 del 29/11/2016 y oficio No. 4600,2018008809 de 26/03/2018 de socializacion de la Circular.
Se anexa muestra trimestral de proyectos, donde se le da aplicabilidad a la Circular 070 de 29/11/2016.</t>
  </si>
  <si>
    <t>El contratista atendio los requerimientos de la Entidad y corrigio las fallas registradas en la pista (Ver actas e informes)
Por lo anterior no se solicito la aplicación de polizas.</t>
  </si>
  <si>
    <t>Se anexa contrato No. 17000548-H3-2017, mantenimiento zonas verdes y poda de arboles. Registro fotográfico.</t>
  </si>
  <si>
    <t>Se anexan Circular y muestras trimestrales donde se evidencia la aplicabilidad de la Circular 070 - 2016.</t>
  </si>
  <si>
    <t>Se anexa Guía para la Formulación y Seguimiento del Plan Estratégico Institucional_V01. El cual es un documento propio y controlado en el Sistema de Calidad aplicativo ISOLUCION, pertenece al proceso GDIR 1.0 Direccionamiento Estratégico. (Módulo de Documentos).
Dirección del documento: 
http://bog141:81/isolucion/FrameSetGeneral.asp?Pagina=ListadoMaestroDocumentos3.asp.</t>
  </si>
  <si>
    <t>1.Guia elaborada, socializada y aplicada.</t>
  </si>
  <si>
    <t>Se anexa Guía para la Formulación y Seguimiento del PEI_V01. El cual es un documento propio y controlado en el Sistema de Calidad aplicativo ISOLUCION, pertenece al proceso GDIR 1.0 Direccionamiento Estratégico. (Módulo de Documentos)
Dirección del documento: 
http://bog141:81/isolucion/FrameSetGeneral.asp?Pagina=ListadoMaestroDocumentos3.asp</t>
  </si>
  <si>
    <t>Se anexa acta N° 1 subdireccion General 21/02 /2017,acta N°1 Informatica 16/05/2017,oficio 3305-2017-013241 del 26/05/2017.   se  anexan 6   folios   utiles  de   actas 17-07-2017 Se adjuntan las actas mencionadas, pendiente cruces de información con aeropuertos para proximo seguimiento.
Se anexa procedimiento tasa Aeroportuaria Aerolineas GFIN-7.0-06-155 y correo de socialización.</t>
  </si>
  <si>
    <r>
      <rPr>
        <b/>
        <sz val="12"/>
        <rFont val="Arial"/>
        <family val="2"/>
      </rPr>
      <t>1.</t>
    </r>
    <r>
      <rPr>
        <sz val="12"/>
        <rFont val="Arial"/>
        <family val="2"/>
      </rPr>
      <t xml:space="preserve">Procedimientos revisados, ajustados y unificados.
</t>
    </r>
  </si>
  <si>
    <t>Falta por anexar reporte de junio</t>
  </si>
  <si>
    <t>1.  Se  realizo  reunion para iniciar  con el procedimieto a cargo de Facturacion
Procedimiento publicado en ISOLUCION en la ruta:documentos/manejodedocumentos/listadomaestro dedocumento/proceso/3-apoyo/gestiónfinanciera/selección procedimiento.
Anexa procedimiento, flujográma y Circular.
Se anexa Memorando No.3305-2018021285 de 11/07/2018.</t>
  </si>
  <si>
    <t xml:space="preserve">Actualmente se adelanta el proceso de levantamiento de la información requerida y los soportes para el cumplimiento de la acción de mejora propuesta.
</t>
  </si>
  <si>
    <t>Actualmente se adelanta el proceso de levantamiento de la información requerida y los soportes para el cumplimiento de la acción de mejora propuesta.</t>
  </si>
  <si>
    <t>ESTADO DEL HALLAZGO</t>
  </si>
  <si>
    <t>CERRADO</t>
  </si>
  <si>
    <t xml:space="preserve">Oficio instructivo de Secretaria General / Grupo de Inmuebles.
Oficio a Disciplinarios </t>
  </si>
  <si>
    <t>Se anexa Res 018 de 31/03/2016 y Res Modifi 064 26/05/2017, por la cual se autoriza la baja de inventarios de AFM inservibles aeropuertos de San Andrés y Providencia.
El BP adelanto el proceso de martillo de los bienes inservibles dado de baja, por cuyo concepto se percibio un ingreso de 22 millones de pesos (Anexo soportes)
Contrato PS No17000712H3 y prorrroga del mismo contrato.</t>
  </si>
  <si>
    <t>Se anexa circular 1300.-2017020564 del 8 de agosto de 2017en la cual se instruye a los resposables de elaboración de proyecto sobre la no aplicación de AIU en los contratos de suministro.
Se anexan contratos con y sin AIU.
Se anexa instructivo 1300-2017020564 del 8 agosto de 2017
Las areas encargadas de los proyectos vienen atendiendo lo instruido (Se anexan contratos con y sin AIU)</t>
  </si>
  <si>
    <t>En proceso de elaboración de informe por parte del supervisor del contrato.
El supervisor aporto el informe de ejecución del contrato 15000231-OH (Se anexa informe)</t>
  </si>
  <si>
    <t>Se anexan copia del contrato No. 17000572H4 del 11 de mayo de 2017, para el mantenimiento del terminal y estación de bomberos del aeropuerto de San Andrés
El contrato No. 17001061H3 mantenimiento y consrvación del terminal del aeropuerto de San Andrés.
Pendiente actas de entrega (En ejecución).
Se aportan actas e recibo final y liquidacion de los contratos 17000572H4 y 17001061H3</t>
  </si>
  <si>
    <t>Se anexan oficios No. 1300-201717832 del 13/07/17 y 1300.106-2017004556 del 23/02/17 dirigidos a la OAJ.
Facturas No.  RO-234987, RO-234988, RO-235374,RO-235448 y RO-235564
Conciliación - PGN Acta de Audiencia No. RGE-IN-CE-002 de 24/08/2015
Proceso Jurisdicción Coactiva No. 1386 Aplicación de pago Oficio 1053.083.2018015809 de 30/05/2018
Acta Comite Conciliación de 04/12/2017</t>
  </si>
  <si>
    <t>En proceso de elaboración del informe del supervisor del contrato.
Se adjunta informe del supervisor del contrato 40016101-OC.</t>
  </si>
  <si>
    <t>Acta No. 1 del 11/11/206 socialización manejo puentes de abordaje.
Certificación SOLUMEC de 12/10/2016 - Estado Puentes de Abordaje.
Pendiente facturas.
Se anexa certificado de funcionalidad de los puentes de abordaje expedida por el contratista de matenimiento</t>
  </si>
  <si>
    <t>Circular No.1301-2017015549 de 20/06/2017 y 1301-2017017810 de 13/07/17.
Pendientes recibos de consignación.
Se aportan muestra de consignacion diario durante una semena</t>
  </si>
  <si>
    <t>Se anexa Res 018 31/03/2016 y Res Modificatoría 064 26/05/2017, por la cual se autoriza la baja de inventarios de activos fijos muebles inservibles no requeridos y en desuso de los aeropuertos de San Andrés y Providencia
El BP adelanto el proceso de martillo de los bienes inservibles para baja, por cuyo concepto se percibio un ingreso de 22 millones de pesos (Anexa soporte de la subasta)</t>
  </si>
  <si>
    <t>Se anexa Acta Comitá de Tarifas No. 2 de 12/01/2018 y Resolucuón de Tarifas No. 00209 de 23/01/2018.</t>
  </si>
  <si>
    <t>Se anexa Oficio No. 3003-2016020711 junio de 2016 de solicitud de concepto                                                                                                          La Secretaria General debe programar la ejecución de estos recursos para adelantar la consultoría.
La Secretaria General apropio los recursos y se encuentra en proceso de contratción de la consultoría.</t>
  </si>
  <si>
    <t>Se anexa Oficio No. 3003-2016020711  de solicitud de acompañamiento.                                                                                                           La Secretaria General debe programar la ejecución de estos recursos para adelantar la consultoría. 
La Secretaria General apropio los recursos y se encuentra en proceso de contratción de la consultoría.</t>
  </si>
  <si>
    <t>ANI y Aerocivil crearon comité de acuerdo con lo establecido por la Ley 594 de 2000.
La Secretaria General apropio los recursos y se encuentra en proceso de contratción de la consultoría.</t>
  </si>
  <si>
    <t>Se delegaron los participantes a las mesas de trabajo.
La Secretaria General apropio los recursos y se encuentra en proceso de contratción de la consultoría.</t>
  </si>
  <si>
    <t>DIRECCION DE INFORMATICA/
DIRECCION DE TELECOMUNICACIONES/ 
DIRECCIÓN DE SERVICIOS A LA NAVEGACION AEREA/
DIRECCIÓN FINANCIERA</t>
  </si>
  <si>
    <t>Cartera con vencimiento superior a cinco años (5) se somete al Comite de Saneamiento Contable (Comité de Remisibilidad).</t>
  </si>
  <si>
    <t>Enviar los expedientes con los documentos que acreditan el cobro persuasivo de acuerdo con el procedimiento establecido como acción de mejora.</t>
  </si>
  <si>
    <t>Elaborar las fichas de la cartera con vencimiento a cinco (5) años para el Comité de Saneamiento Contable.</t>
  </si>
  <si>
    <t>Expediente de proceso enviado a coactiva.</t>
  </si>
  <si>
    <t>Implementar en el Acto de designación de la supervisión, la obligación de informar detalladamente el estado actual de las obras y los aspectos relevantes del contrato como el cambio de modalidad del proceso de contratación y el reconocimiento del AIU en los contratos de obra.</t>
  </si>
  <si>
    <t>Gestionar el acto de designación de supervisores de obra con las instrucciones establecidas en la acción de mejora.</t>
  </si>
  <si>
    <t>Actos de designación de supervisores.</t>
  </si>
  <si>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</si>
  <si>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t>Crear una circular suscrita por el SSO donde se estructure  la conformacion, funcionamiento y deberes  del equipo de apoyo a los supervisores de acuerdo con las diferentes especializaciones requeridas en el contrato en ejecucion.
Realizar visitas de seguimiento y verificación de las condiciones posteriores a la entrega de las obras.</t>
  </si>
  <si>
    <t>Elaborar plan de seguimiento de postconstrucción para verificación de las garantias.</t>
  </si>
  <si>
    <t>Implementar una estructura de  apoyo a los supervisores con profesionales de las diferentes areas  que permita ejercer un control  interdisciplinario a los contratos que tienen a cargo.</t>
  </si>
  <si>
    <t>Dos muestra trimestral nombramiento supervisor y equipo de apoyo (2).</t>
  </si>
  <si>
    <t>Circular publicada / implementación de la circular por la Direcciones adscritas a la SSO/ (1).</t>
  </si>
  <si>
    <t>Se anexa Acta de recibo final de 25/04/2017 instalción sistema control solar del contrato No. 17000045-H1 DE 2017</t>
  </si>
  <si>
    <t>Instalar Blackout con filtros solares(corregir entrada del sol).</t>
  </si>
  <si>
    <r>
      <t>Circular publicada / implementación de la circular por la Direcciones adscritas a la SSO/</t>
    </r>
    <r>
      <rPr>
        <b/>
        <sz val="12"/>
        <rFont val="Arial"/>
        <family val="2"/>
      </rPr>
      <t xml:space="preserve"> (1).</t>
    </r>
    <r>
      <rPr>
        <sz val="12"/>
        <rFont val="Arial"/>
        <family val="2"/>
      </rPr>
      <t xml:space="preserve">
</t>
    </r>
    <r>
      <rPr>
        <sz val="12"/>
        <rFont val="Arial"/>
        <family val="2"/>
      </rPr>
      <t xml:space="preserve">Dos muestra trimestral nombramiento supervisor y equipo de apoyo </t>
    </r>
    <r>
      <rPr>
        <b/>
        <sz val="12"/>
        <rFont val="Arial"/>
        <family val="2"/>
      </rPr>
      <t>(2).</t>
    </r>
  </si>
  <si>
    <t>Realizar visitas de seguimiento y verificación de las condiciones posteriores a la entrega de las obras.</t>
  </si>
  <si>
    <t>Crear una circular suscrita por el SSO donde se estructure  la conformacion, funcionamiento y deberes  del equipo de apoyo a los supervisores de acuerdo con las diferentes especializaciones requeridas en el contrato en ejecucion.</t>
  </si>
  <si>
    <r>
      <t xml:space="preserve">Dos muestra trimestral nombramiento supervisor y equipo de apoyo </t>
    </r>
    <r>
      <rPr>
        <b/>
        <sz val="12"/>
        <rFont val="Arial"/>
        <family val="2"/>
      </rPr>
      <t>(2).</t>
    </r>
  </si>
  <si>
    <r>
      <t>Circular publicada / implementación de la circular por la Direcciones adscritas a la SSO/</t>
    </r>
    <r>
      <rPr>
        <b/>
        <sz val="12"/>
        <rFont val="Arial"/>
        <family val="2"/>
      </rPr>
      <t xml:space="preserve"> (1).</t>
    </r>
    <r>
      <rPr>
        <sz val="12"/>
        <rFont val="Arial"/>
        <family val="2"/>
      </rPr>
      <t xml:space="preserve">
</t>
    </r>
    <r>
      <rPr>
        <sz val="12"/>
        <rFont val="Arial"/>
        <family val="2"/>
      </rPr>
      <t/>
    </r>
  </si>
  <si>
    <t>Adelantar la convocatoria pública en la Unidad Administrativa Especial Aeronáutica Civil.</t>
  </si>
  <si>
    <t>1.Actualización registro público de carrera administrativa
2.Ajuste manual específico de funciones y competencias laborales
3. Reuniones periódicas entre la UAEAC y la CNSC.  
5.Proferir acto administrativo que regule la provisión de encargos.
6.En el anteproyecto de Presupuesto 2019  , se solicitaron  $5.400 millones .</t>
  </si>
  <si>
    <t>1.Actualización registro público de carrera administrativa
2.Ajuste manual específico de funciones y competencias laborales
3. Reuniones periódicas entre la UAEAC y la CNSC.  
5.Proferir acto administrativo que regule la provisión de encargos.
6.En el anteproyecto de Presupuesto 2019, se solicitaron  $5.400 millones.</t>
  </si>
  <si>
    <t>1.Certificación(1351)
2.Resolución de Ajuste
3.Actas
4.Informe porcentaje de avance de cumplimiento.
5.Resolución
6.Anteproyecto 2019</t>
  </si>
  <si>
    <t>1.Actualización registro público de carrera administrativa
2.Ajuste manual específico de funciones y competencias laborales
3. Reuniones periódicas entre la UAEAC y la CNSC.  
5.Proferir acto administrativo que regule la provisión de encargos.
6.En el anteproyecto de Presupuesto 2019   se solicitaron  $5.400 millones.</t>
  </si>
  <si>
    <t>Se adjunta oficio 2018019512 de la OCEI enviado al Grupo de Administración de Inmuebles mediante el cual se remiten los formatos de inmuebles debidamente diligenciados con relación a las obras ejecutadas Otrosí 07 al contrato de concesión 6000169-OK-2006.
Pendiente registro contable</t>
  </si>
  <si>
    <t>Actualmente se adelanta el proceso de levantamiento de la información que garantice el cumplimiento de la acción de mejora propuesta.</t>
  </si>
  <si>
    <t>Mediante Decreto 2159 del 27/10/2014  se modifica la planta de personal de la Entidad y se incorporarán los 60 cargos de controlador de tránsito aéreo.</t>
  </si>
  <si>
    <t>Sensibilizar a los supervisores de los contratos sobre la aplicación de la Circular No. 3200.82-2018009050 del 2 de abril de 2018.</t>
  </si>
  <si>
    <t>Dictar capacitación a los supervisores de los contratos suscritos por la Entidad.</t>
  </si>
  <si>
    <t>Capacitaciones realizadas.</t>
  </si>
  <si>
    <t>Se anexan listados de asistencia a las capacitaciones de Nivel Central, Regional Cundinamarca, Regional Antioquia y Regional Atlántico.</t>
  </si>
  <si>
    <t>Teniendo en cuenta que el modulo de costos ABC fue parametrizado originalmente en JDE en el año 2007 y no ha sido actualizado, dando cumplimiento al Decreto 2674 de 2012 emitido por el Ministerio de Hacienda, en donde prohibe contratar servicios que actualicen sistemas financieros diferentes al SIIF se toma la decisión de no invertir mas recursos.</t>
  </si>
  <si>
    <t>Se adjunta procedimiento saneamiento de situaciones irregulares GBIE 1.0-06-18
Se adjunta procedimiento Adquisición de terrenos GCON-2.0 -06-01
Se adjunta procedimiento Estudio de Titulación GBIE 1.0-06-17</t>
  </si>
  <si>
    <t>Se adjunta acta de octubre. 
se adjunta acta de noviembre.</t>
  </si>
  <si>
    <t>Se anexa comunicaciones 
3001-422-2012041134
3001-422-2012040957
3001-422-2012037600 
Respuestas Inurbe
Se concertará con Contabilidad el redireccionamiento contable.</t>
  </si>
  <si>
    <t xml:space="preserve">Acta  reunión IGAC 
Instrucción administrativa Supernotariado y Registro evidenciando que el registro de las mejoras no procede. </t>
  </si>
  <si>
    <t>Se incluyen en el modulo de activos fijos:
1. Iglesia Cristina Testigos de Jehová – Neiva codigos: 258546-258547-258548
2. Yepes Luz Marina – Tolú codigo: 241878
Se anexa reporte JDE</t>
  </si>
  <si>
    <t>Se anexa Otrosí No. 1 reprogramación de las obras.                                                     
Se anexa informe de Interventoría a las obras.</t>
  </si>
  <si>
    <t>Se anexan actas de comité.</t>
  </si>
  <si>
    <t>Se anexo por parte de la DDA muestra trimestral nombramiento supervisor y equipo de apoyo.
Se adjunta el acta de recibo final del contrato No. 14000102-OK de la interventoria para las obras ejecutadas en ese aeropuerto.
Se anexa acta de recibo final e informe del 9/11/2015</t>
  </si>
  <si>
    <t>Se anexa Acta 01 de la SSO de 14/08/2017.
La Dirección de Informática, les comunicamos que fue generado automáticamente un documento final AIP usando las herramientas que constituyen la suite de productos del Sistema SIAAIM, el cual ponemos a su disposición para consulta en la ruta \\Bog7\sia-aim\Entrega_Final_102017\AIP\25-10-20117.
Se anexa borrador resolución modificada y revisada.</t>
  </si>
  <si>
    <t>Circular Reglamentaria para estandarizar formato y como los Operadores deben reportar las excedencias de tiempo de servicio y vuelo de tripulaciones
Se consolidó el registro de reportes de excedencias de tiempo de servicio del año 2017.
Anexo nueve (9) informes de registro excedencias 2017.
Oficio 1060-2017027924 03 08 17
Boletin Administrativo 036 01 03 18</t>
  </si>
  <si>
    <t>Se diseñó un formato y se inició el registro de las excedencias de los tiempos de vuelo y de servicio de las tripulaciones que son informadas por las empresas.
Anexo nueve (9) informes de registro excedencias 2017.
Acta Inspectores 28 05 2018
Cirdular 005 14 11 2017
Decrecho Petición Inspectores firmado
Solicitud Inspección Registros.</t>
  </si>
  <si>
    <t>ADM-DIS</t>
  </si>
  <si>
    <t>ADMINIST</t>
  </si>
  <si>
    <r>
      <rPr>
        <b/>
        <sz val="12"/>
        <rFont val="Arial"/>
        <family val="2"/>
      </rPr>
      <t xml:space="preserve">H1:007-18.  Deudores Servicios de Transporte. Administrativo – Disciplinario. </t>
    </r>
    <r>
      <rPr>
        <sz val="12"/>
        <rFont val="Arial"/>
        <family val="2"/>
      </rPr>
      <t>La información contable pública debe cumplir con las características establecidas en la Resolución 355 de 2007, Plan General de Contabilidad Pública, para establecer su confiabilidad, numeral 103.
Así mismo, el numeral 2.1.1.3 de la Resolución 357 de 2008 señala: “Registros y ajustes:Actividad en la que se</t>
    </r>
  </si>
  <si>
    <r>
      <rPr>
        <b/>
        <sz val="12"/>
        <rFont val="Arial"/>
        <family val="2"/>
      </rPr>
      <t xml:space="preserve">H2:007-18.  Ajustes de la Facturación.  Administrativo. </t>
    </r>
    <r>
      <rPr>
        <sz val="12"/>
        <rFont val="Arial"/>
        <family val="2"/>
      </rPr>
      <t>El proceso de facturación y los derechos a favor de la Entidad de los servicios aeronáuticos, aeroportuarios e ingresos por contraprestación de las concesiones, presentan deficiencias, evidenciadas en la representatividad de la cuantía de los ajustes que tuvieron que realizarse a los mismos, toda vez que de acuerdo con el repor</t>
    </r>
  </si>
  <si>
    <r>
      <rPr>
        <b/>
        <sz val="12"/>
        <rFont val="Arial"/>
        <family val="2"/>
      </rPr>
      <t xml:space="preserve">H3:007-18.  Ingresos por Facturación. Administrativo </t>
    </r>
    <r>
      <rPr>
        <sz val="12"/>
        <rFont val="Arial"/>
        <family val="2"/>
      </rPr>
      <t>La cuenta 433013 Ingresos Servicios Aeroportuarios presenta sobrestimación de $4.638,1 millones, evidenciado en el reporte de la facturación de clientes por terceros del año 2017, para el cual se facturaron servicios aeroportuarios de $129.550 millones; sin embargo el registro del saldo de la cuenta presentado en el libro auxiliar</t>
    </r>
  </si>
  <si>
    <r>
      <rPr>
        <b/>
        <sz val="12"/>
        <rFont val="Arial"/>
        <family val="2"/>
      </rPr>
      <t>H4:007-18.  Operaciones No Transmitidas a Facturación. Administrativo - Disciplinario.</t>
    </r>
    <r>
      <rPr>
        <sz val="12"/>
        <rFont val="Arial"/>
        <family val="2"/>
      </rPr>
      <t xml:space="preserve">
El numeral 1.1.2 del instructivo 002 del 27 de diciembre de 2016 señala: “Flujo de Información. La entidad definirá las acciones necesarias para que exista un adecuado y oportuno flujo de la información y documentación hacia el área contable. Esto con el propósito de garantizar el reconocimiento y</t>
    </r>
  </si>
  <si>
    <r>
      <rPr>
        <b/>
        <sz val="12"/>
        <rFont val="Arial"/>
        <family val="2"/>
      </rPr>
      <t>H5:007-18.  Bienes de Uso Público. Administrativo - Disciplinario</t>
    </r>
    <r>
      <rPr>
        <sz val="12"/>
        <rFont val="Arial"/>
        <family val="2"/>
      </rPr>
      <t xml:space="preserve"> El numeral 1.1.2 del Instructivo 03 del 1 de diciembre de 2017 de la Contaduría General de la Nación, señala: “Flujo de información. Atendiendo las políticas de operación, la entidad definirá las acciones y estrategias necesarias para que exista un adecuado y oportuno flujo de información y documentación hacia el área</t>
    </r>
  </si>
  <si>
    <r>
      <rPr>
        <b/>
        <sz val="12"/>
        <rFont val="Arial"/>
        <family val="2"/>
      </rPr>
      <t xml:space="preserve">H6:007-18.  Provisiones para Contingencias. Administrativo - Disciplinario. </t>
    </r>
    <r>
      <rPr>
        <sz val="12"/>
        <rFont val="Arial"/>
        <family val="2"/>
      </rPr>
      <t>El numeral 2.4 de la Resolución 310 del 31 de julio de 2017 de la Contaduría General de la Nación establece: “…Cuando la empresa considere que la metodología contenida en la Resolución 353 de 2016 de la Agencia Nacional de Defensa Jurídica del Estado se ajusta a las condiciones del proceso, podrá utilizar di</t>
    </r>
  </si>
  <si>
    <r>
      <rPr>
        <b/>
        <sz val="12"/>
        <rFont val="Arial"/>
        <family val="2"/>
      </rPr>
      <t>H7:007-18.  Revelación de los Estados Contables.  Administrativo.</t>
    </r>
    <r>
      <rPr>
        <sz val="12"/>
        <rFont val="Arial"/>
        <family val="2"/>
      </rPr>
      <t xml:space="preserve"> El numeral 375, del Plan General de Contabilidad Pública, Resolución 355 de 2007, señala: “…Las Notas a los estados contables básicos corresponden a la información adicional de carácter general y específico, que complementa los estados contables básicos y forman parte integral de los mismos. Tienen por objeto revelar</t>
    </r>
  </si>
  <si>
    <r>
      <rPr>
        <b/>
        <sz val="12"/>
        <rFont val="Arial"/>
        <family val="2"/>
      </rPr>
      <t xml:space="preserve">H8:007-18.  Bienes de Uso Público en Construcción.  Administrativo. </t>
    </r>
    <r>
      <rPr>
        <sz val="12"/>
        <rFont val="Arial"/>
        <family val="2"/>
      </rPr>
      <t>De acuerdo con la Resolución 355 de 2007, Plan General de Contabilidad Pública, Capítulo 9.1 Normas Técnicas Relativas a las Etapas de Reconocimiento y Revelación de los Hechos Financieros, Económicos, Sociales y Ambientales 
En el numeral 125 establece que “en desarrollo de los principios de registro, medición y re</t>
    </r>
  </si>
  <si>
    <r>
      <rPr>
        <b/>
        <sz val="12"/>
        <rFont val="Arial"/>
        <family val="2"/>
      </rPr>
      <t xml:space="preserve">H9:007-18.  Ingresos por Identificar.  Administrativo. </t>
    </r>
    <r>
      <rPr>
        <sz val="12"/>
        <rFont val="Arial"/>
        <family val="2"/>
      </rPr>
      <t>Se evidenció con base en el reporte del Sistema de Información Integral Financiera – SIIF, que existen ingresos por identificar el concepto y cliente correspondiente, los cuales se encuentran, sin depurar, registrar y clasificar, en la respectiva cuenta; situación que se presenta por debilidades en los controles de conciliación</t>
    </r>
  </si>
  <si>
    <r>
      <rPr>
        <b/>
        <sz val="12"/>
        <rFont val="Arial"/>
        <family val="2"/>
      </rPr>
      <t xml:space="preserve">H10:007-18. Sistema de Control Interno Contable.  Administrativo - Disciplinario. </t>
    </r>
    <r>
      <rPr>
        <sz val="12"/>
        <rFont val="Arial"/>
        <family val="2"/>
      </rPr>
      <t>La Resolución No. 193 de 2016 “Por la cual se Incorpora, en los Procedimientos Transversales del Régimen de Contabilidad Pública, el Procedimiento para la evaluación del control interno contable"
Con base en lo establecido en dicha Resolución se determinó que el sistema de Control Interno Contable de l</t>
    </r>
  </si>
  <si>
    <r>
      <rPr>
        <b/>
        <sz val="12"/>
        <rFont val="Arial"/>
        <family val="2"/>
      </rPr>
      <t xml:space="preserve">H11:007-18.  Cuenta por Pagar No. 76617 Contrato 17001614-H4 Administrativo - Disciplinario. </t>
    </r>
    <r>
      <rPr>
        <sz val="12"/>
        <rFont val="Arial"/>
        <family val="2"/>
      </rPr>
      <t>Para el contrato 17001614-H4 se expidió CDP 13217 del 1 de noviembre de 2017, RP 61917 del 12 de diciembre de 2017, teniendo como fecha de inicio el 1 de diciembre de 2017; por un valor inicial de $300,1 millones; adicionado en un valor de $137 millones el 15/12/2017, para un total de $437,1</t>
    </r>
  </si>
  <si>
    <r>
      <rPr>
        <b/>
        <sz val="12"/>
        <rFont val="Arial"/>
        <family val="2"/>
      </rPr>
      <t xml:space="preserve">H12:007-18.  Cuenta por Pagar No. 634917 Adquisición Licencia de Software. Administrativo - Disciplinario. </t>
    </r>
    <r>
      <rPr>
        <sz val="12"/>
        <rFont val="Arial"/>
        <family val="2"/>
      </rPr>
      <t>La Aerocivil, solicitó orden de compra para adquirir licencias de software MS O365: E3 OPEN, ADV THREAT PROTECT OPEN Y SFB PLUS CAL OPEN, conforme a los lineamientos del acuerdo marco de precios de productos y servicios Microsoft CCE 578 amp 2017, celebrado entre Colombia Compra</t>
    </r>
  </si>
  <si>
    <r>
      <rPr>
        <b/>
        <sz val="12"/>
        <rFont val="Arial"/>
        <family val="2"/>
      </rPr>
      <t xml:space="preserve">H13:007-18.  Cuenta por Pagar No. 634517. Administrativo – Disciplinario. </t>
    </r>
    <r>
      <rPr>
        <sz val="12"/>
        <rFont val="Arial"/>
        <family val="2"/>
      </rPr>
      <t>La Aerocivil, creó la obligación presupuestal 634517 del 29/12/2017 del rubro A10191 Horas Extras con recursos propios, con soporte de la coordinadora de nómina, interfaz presupuestal JD Edward´s del 28/12/2017.  Con base en el CDP 108617 del 29/12/2017, se generó el compromiso presupuestal del gasto No. 163217</t>
    </r>
  </si>
  <si>
    <r>
      <rPr>
        <b/>
        <sz val="12"/>
        <rFont val="Arial"/>
        <family val="2"/>
      </rPr>
      <t>H14:007-18.  Porcentaje de Ejecución Reserva de Apropiación. Administrativo – Disciplinario.</t>
    </r>
    <r>
      <rPr>
        <sz val="12"/>
        <rFont val="Arial"/>
        <family val="2"/>
      </rPr>
      <t xml:space="preserve"> La Aerocivil para la vigencia 2017 constituyó reservas de apropiación por $319.169,3 millones, como se detalla en la siguiente tabla:
Tabla 1. Reservas de Apropiación 2017
Fuente: Ejecución presupuestal vigencia 2017 - SIIF
Como se puede observar las reservas constituidas por el rubro de  inv</t>
    </r>
  </si>
  <si>
    <r>
      <rPr>
        <b/>
        <sz val="12"/>
        <rFont val="Arial"/>
        <family val="2"/>
      </rPr>
      <t>H15:007-18. Sobrestimación Reservas de Apropiación. Administrativo - Disciplinario.</t>
    </r>
    <r>
      <rPr>
        <sz val="12"/>
        <rFont val="Arial"/>
        <family val="2"/>
      </rPr>
      <t xml:space="preserve"> La Aerocivil para la vigencia 2017 constituyó reservas de apropiación por $319.169,3 millones, de los cuales $41.644 millones correspondían a cuentas por pagar, dado que el bien y/o servicio se recibió a entera satisfacción en la vigencia auditada; cabe mencionar que los contratos que dieron origen a</t>
    </r>
  </si>
  <si>
    <r>
      <rPr>
        <b/>
        <sz val="12"/>
        <rFont val="Arial"/>
        <family val="2"/>
      </rPr>
      <t xml:space="preserve">H16:007-18.  Recursos Entregados en Administración. Administrativo. </t>
    </r>
    <r>
      <rPr>
        <sz val="12"/>
        <rFont val="Arial"/>
        <family val="2"/>
      </rPr>
      <t>El saldo de la cuenta 142402 Recursos Entregados en Administración se encuentra sobreestimado en cuantía de $25.688,9 millones debido a que los anticipos de los convenios No. 1687 con Cenac Ingenieros por $3.000 millones, contratos 16000460 H3 y 16000589 H3 con el municipio de Providencia por $6.020 millones y Conve</t>
    </r>
  </si>
  <si>
    <r>
      <rPr>
        <b/>
        <sz val="12"/>
        <rFont val="Arial"/>
        <family val="2"/>
      </rPr>
      <t>H17:007-18.  Inmuebles. Administrativo.</t>
    </r>
    <r>
      <rPr>
        <sz val="12"/>
        <rFont val="Arial"/>
        <family val="2"/>
      </rPr>
      <t xml:space="preserve"> De conformidad con el acta de recibo final suscrita el 31 de diciembre de 2016, del contrato 14000146 OK, cuyo objeto fue la construcción de la pista y obras de infraestructura complementaria en el aeropuerto Camilo Daza de Cúcuta, este se ejecutó en su totalidad; sin embargo, la cuenta 170515 Bienes de Uso Público en Construcción reporta a di</t>
    </r>
  </si>
  <si>
    <r>
      <rPr>
        <b/>
        <sz val="12"/>
        <rFont val="Arial"/>
        <family val="2"/>
      </rPr>
      <t xml:space="preserve">H18:007-18.  Contratos de obra, interventoría y consultoría aeropuerto Perales de Ibagué (140000149 OK) y (14000157 OK). Administrativa –Disciplinaria. </t>
    </r>
    <r>
      <rPr>
        <sz val="12"/>
        <rFont val="Arial"/>
        <family val="2"/>
      </rPr>
      <t>Tal como se desprende de los artículos 25 y 26 del Estatuto General de Contratación Pública, el principio de Planeación es una manifestación del Principio de Economía el cual rige la administración pública exigiendo que los recursos</t>
    </r>
  </si>
  <si>
    <r>
      <rPr>
        <b/>
        <sz val="12"/>
        <rFont val="Arial"/>
        <family val="2"/>
      </rPr>
      <t xml:space="preserve">H19:007-18.  Proyecto Aeropuerto de Yopal - Contrato de Obra 14000148 OK. Administrativo - Disciplinario. </t>
    </r>
    <r>
      <rPr>
        <sz val="12"/>
        <rFont val="Arial"/>
        <family val="2"/>
      </rPr>
      <t>La Aerocivil, para desarrollar el contrato 14000148-OK de 2014 por $55.607,4 millones, adelantó el contrato de Consultoría 13000027-OJ de 2013, por $2.362,4 millones, para elaborar los estudios técnicos y diseños arquitectónicos para la construcción del Terminal Aéreo, Torre de</t>
    </r>
  </si>
  <si>
    <r>
      <rPr>
        <b/>
        <sz val="12"/>
        <rFont val="Arial"/>
        <family val="2"/>
      </rPr>
      <t xml:space="preserve">H20:007-18.  Pagos Actas de Recibo Parcial de Obra del Contrato 14000148 OK. Administrativo - Disciplinario. </t>
    </r>
    <r>
      <rPr>
        <sz val="12"/>
        <rFont val="Arial"/>
        <family val="2"/>
      </rPr>
      <t>Mediante las actas de recibo parcial de obra No. 5 del 11/12/2015 correspondiente al periodo comprendido entre el 16/10/2015 al 11/12/2015 y No. 6 del 30/12/2015 correspondiente al periodo comprendido entre el 12/12/2015 al 29/12/2015, se pagaron obras que a la fecha de suscr</t>
    </r>
  </si>
  <si>
    <r>
      <rPr>
        <b/>
        <sz val="12"/>
        <rFont val="Arial"/>
        <family val="2"/>
      </rPr>
      <t xml:space="preserve">H21:007-18.  Ítems no previstos NP-004 y NP-014 Contrato 14000148 OK. Administrativo - Disciplinario. </t>
    </r>
    <r>
      <rPr>
        <sz val="12"/>
        <rFont val="Arial"/>
        <family val="2"/>
      </rPr>
      <t>Mediante el acto modificatorio 02 suscrito el 15/10/2015, se incluyeron cuatro (4) ítems no previstos, entre los cuales está el NP-004 “Adecuación del material proveniente de excavación, descapote, derrumbes en el área del ZODME no incluye transporte”, actividad que de acuerdo con e</t>
    </r>
  </si>
  <si>
    <r>
      <rPr>
        <b/>
        <sz val="12"/>
        <rFont val="Arial"/>
        <family val="2"/>
      </rPr>
      <t xml:space="preserve">H22:007-18.  Principio de Responsabilidad: Deficiencias en los Diseños y Estado del Contrato. Administrativo- Disciplinario. </t>
    </r>
    <r>
      <rPr>
        <sz val="12"/>
        <rFont val="Arial"/>
        <family val="2"/>
      </rPr>
      <t>En ejecución del contrato de obra, 14000152-OK de 2014 del proyecto “Construcción del terminal, torre de control y obras de infraestructura complementaria para el aeropuerto Antonio Nariño de la ciudad de Pasto”, por valor inicial de $23.213,4 millones, el con</t>
    </r>
  </si>
  <si>
    <r>
      <rPr>
        <b/>
        <sz val="12"/>
        <rFont val="Arial"/>
        <family val="2"/>
      </rPr>
      <t xml:space="preserve">H23:007-18.  Pagos realizados por mayores cantidades de obra en algunos items contractuales del contrato 14000152-OK de 2014. Administrativo - Disciplinario. </t>
    </r>
    <r>
      <rPr>
        <sz val="12"/>
        <rFont val="Arial"/>
        <family val="2"/>
      </rPr>
      <t xml:space="preserve">La Cláusula Cuarta del contrato 14000152-OK, establece el Valor del Contrato y Forma de Pago especificando en su numeral 2, que cada pago se efectuará previa presentación del Acta de Recibo Parcial, donde conste la cantidad y </t>
    </r>
  </si>
  <si>
    <r>
      <rPr>
        <b/>
        <sz val="12"/>
        <rFont val="Arial"/>
        <family val="2"/>
      </rPr>
      <t>H24:007-18.  Supervisión del Contrato 14000157-OK. Administrativo-Disciplinario</t>
    </r>
    <r>
      <rPr>
        <sz val="12"/>
        <rFont val="Arial"/>
        <family val="2"/>
      </rPr>
      <t xml:space="preserve">
La Resolución 589 de 2007 en su Artículo 9 , establece que: “corresponde al interventor y/o Supervisor vigilar, controlar y coordinar la ejecución de los contratos que le sean asignados, a fin de garantizar a la Unidad Administrativa Especial de Aeronáutica Civil, el cumplimiento de las condiciones y obl</t>
    </r>
  </si>
  <si>
    <r>
      <rPr>
        <b/>
        <sz val="12"/>
        <rFont val="Arial"/>
        <family val="2"/>
      </rPr>
      <t xml:space="preserve">H25:007-18.  Justificación de Items No Previstos. Administrativo-Disciplinario </t>
    </r>
    <r>
      <rPr>
        <sz val="12"/>
        <rFont val="Arial"/>
        <family val="2"/>
      </rPr>
      <t>En desarrollo del contrato 14000152-OK mediante Modificatorios , se incluyeron Items no previstos y se realizó un Balanceo Financiero del mismo, sin embargo se encontró que algunos de los ítems aprobados, están asociados a actividades ambientales propias del contratista, contempladas en los costos de admi</t>
    </r>
  </si>
  <si>
    <r>
      <rPr>
        <b/>
        <sz val="12"/>
        <rFont val="Arial"/>
        <family val="2"/>
      </rPr>
      <t xml:space="preserve">H26:007-18. Obligación de Proveer Cargos de Carrera por Concurso Público. Administrativo – Disciplinario. </t>
    </r>
    <r>
      <rPr>
        <sz val="12"/>
        <rFont val="Arial"/>
        <family val="2"/>
      </rPr>
      <t>La Constitución Política de 1991 establece como regla general para acceder a los empleos en los órganos y entidades del Estado, la carrera, artículo 125: “Los empleos en los órganos y entidades del Estado son de carrera. Se exceptúan los de elección popular, los de libre nombram</t>
    </r>
  </si>
  <si>
    <t xml:space="preserve">Situación, que se presenta por deficiencias en los controles de conciliación, depuración y registros para el reconocimiento y revelación de los saldos reales de la cartera y derechos a favor de la Entidad. </t>
  </si>
  <si>
    <t>Lo anterior, denota deficiencias en los controles para el registro adecuado de las operaciones del proceso de facturación, lo que genera desgaste administrativo y afecta la confiabilidad de la información de las cuentas 433013 Ingresos Servicios Aeroportuarios en $261.316,3 millones, 433014 Ingresos Servicios Aeronáuticos $679.264,8 millones, 411051 Ingresos Concesiones $39.416,4 millone</t>
  </si>
  <si>
    <t>Lo anterior, por deficiencias en los controles para depurar y conciliar adecuadamente los registros de los ingresos por la facturación generada por estos servicios, sobrestimando las cuentas 433013 Ingresos Aeroportuarios y 140702 Deudores Servicios de Transporte en $4.638,1 millones y subestimando las cuentas 433014 Ingresos Servicios Aeronáuticos y 140702 Deudores Prestación Servicios</t>
  </si>
  <si>
    <t>Lo anterior, por deficiencias en la coordinación entre la Dirección Financiera, la Dirección de Telecomunicaciones, la Dirección de Servicios a la Navegación Aérea y la Dirección de Informática; para el procesamiento de la información pertinente, adecuada y oportuna, de las operaciones aéreas que inciden en el proceso de facturación, lo cual afecta los ingresos de los servicios de protec</t>
  </si>
  <si>
    <t>Lo anterior por deficiencias en las políticas, estrategias e inadecuada gestión de los controles, para el flujo oportuno de la información requerida al área contable, para el reconocimiento, identificación, clasificación, registro y revelación del inventario de los bienes entregados en concesión y revertidos a la Entidad.</t>
  </si>
  <si>
    <t>Lo anterior por deficiencias en los controles para aplicar adecuadamente los procedimientos establecidos por la Entidad, para la calificación de los riesgos de pérdida de la totalidad de los procesos en contra de la Entidad y determinar el reconocimiento real de las posible obligaciones derivadas de estos.</t>
  </si>
  <si>
    <t>Lo anterior, por deficiencias en los controles de las áreas responsables de la información generada, para la revelación adecuada de la información financiera, lo cual afecta adecuada interpretación, evaluación y seguimiento cuantitativo y cualitativo de los hechos, transacciones, operaciones y planes realizados por la Entidad.</t>
  </si>
  <si>
    <t xml:space="preserve">Lo anterior, por deficiencias en los controles de identificación y registros, lo cual afecta la verificación para determinar el saldo real de estos bienes y genera incertidumbre en el saldo de la cuenta 170515 Bienes de uso público en Construcción.
</t>
  </si>
  <si>
    <t xml:space="preserve">Lo anterior genera, que la cuenta 290580 Recaudo por Clasificar del Pasivo, se encuentre sobrestimada en $1.721,7 millones, sobrestimando además la cuenta 140702 Servicios de Transportes, en la misma cuantía.  
</t>
  </si>
  <si>
    <t xml:space="preserve">Lo anterior, por deficiencias en los controles establecidos por la Entidad, lo cual afecta las características cualitativas de Confiabilidad, Relevancia y Comprensibilidad de la información contable.  Este hallazgo tiene presunta incidencia disciplinaria.
</t>
  </si>
  <si>
    <t>Las anteriores situaciones obedecen a deficiencias de control y supervisión por parte de la Aerocivil, en el cumplimiento de requisitos para la suscripción y ejecución de los contratos.  Este hallazgo tiene presunta incidencia disciplinaria.</t>
  </si>
  <si>
    <t>lo anterior el pago realizado no cumple con las condiciones de recibo del bien o servicio que se requieren para generar una cuenta por pagar por $657,4 millones, sobreestimando las cuentas por pagar en dicho valor, por inobservancia del Decreto 1957 de 2007, artículo 71.</t>
  </si>
  <si>
    <t>En consecuencia el gasto se causó con anterioridad a la expedición del CDP vulnerando el principio de legalidad por cuanto esta conducta además de constituir una sobreestimación de las cuentas por pagar en un valor de $1.386,8 millones, puede enmarcarse en la legalización de hechos cumplidos de conformidad con el Estatuto Orgánico de Presupuesto que en su Artículo 71, establece:</t>
  </si>
  <si>
    <t>Como se puede observar las reservas constituidas por el rubro de inversión por 46.74% superan ampliamente el 15% establecido en el Decreto 111 de 1996 Articulo 78, que establece: “En cada vigencia, el Gobierno reducirá el Presupuesto de Gastos de Funcionamiento cuando las reservas constituidas para ellos, superen el 2% del presupuesto del año inmediatamente anterior.</t>
  </si>
  <si>
    <t xml:space="preserve">Esta situación además de generar una sobrestimación del valor de las reservas en esta cuantía, denota incumplimiento de la Ley 225 de 1995, Artículo 8: “El artículo 72 de la Ley 38 de 1989 modificado por el artículo 38 de la Ley 179 de 1994, quedará así: (…) Al cierre de la vigencia fiscal cada órgano constituirá las reservas presupuestales con los compromisos que al 31 de diciembre no </t>
  </si>
  <si>
    <t>Lo anterior denota deficiencias de control interno relacionadas con los procedimientos de flujo de información de las áreas responsables hacia contabilidad que no permiten mostrar cifras reales al final del periodo; esta situación subestima a la vez las cuentas de gastos y/o patrimonio de la Entidad que le sean correlativas.</t>
  </si>
  <si>
    <t>La anterior situación, sobrestima la cuenta mencionada y subestima los Bienes de Uso Público; además se subestiman las cuentas de Depreciación y Gastos respectivas por valor de $349 millones aproximadamente.</t>
  </si>
  <si>
    <t xml:space="preserve">De lo anterior, se desprende una presunta falta de controles por parte de la Entidad en los procesos contractuales que conllevan a una gestión no acorde con sus funciones y por ende de los fines esenciales del Estado.  Este hallazgo tiene presunta incidencia disciplinaria.  </t>
  </si>
  <si>
    <t>Las presuntas deficiencias e inconsistencias en los estudios y diseños y la falta de un adecuado control, seguimiento, supervisión y aprobación de los mismos, el cual se dejó en manos de uno o pocos profesionales de la Entidad, conllevaron a que la etapa de revisión de los diseños, prevista en 70 días calendario, de acuerdo con el Acta de Inicio de Obra, se extendiera desde el 23/01/2015</t>
  </si>
  <si>
    <t>Todo lo anterior, debido a falta de controles de la interventoría y de supervisión por parte de la Aerocivil, lo que generó pago de obra no ejecutada para el momento de suscripción de las actas de recibo parcial de obra, incorrecciones en la constitución de las cuentas por pagar y reservas presupuestales de los recursos del contrato 14000148 OK vigencia 2015, inconsistencia y sobreestima</t>
  </si>
  <si>
    <t>Todo lo anterior, refleja falta de planeación, control y priorización en el desarrollo del contrato y se presenta debido a deficiencias en los controles implementados por la interventoría para el seguimiento y control físico, administrativo, financiero y legal del mismo, al igual que por deficiencias en los controles de la supervisión efectuada por la Aerocivil al contrato de obra, de in</t>
  </si>
  <si>
    <t>Lo anterior, denota que la Entidad en la planeación y ejecución de este proyecto, presentó falencias en el análisis, priorización de necesidades, estudios, estructuración de los objetos, obligaciones, términos de intervención, presupuestos e ítems requeridos, que debía tener estructurados y definidos completamente, previamente a la ejecución y desarrollo del proyecto, vulnerando aspectos</t>
  </si>
  <si>
    <t>Lo anterior, evidencia debilidades en la función de seguimiento y control que debió ser ejercida por la interventoría y la supervisión, afectando el seguimiento del presupuesto, por cuanto un acta de obra se constituye en el soporte de seguimiento, control y pago, que refleja las cantidades ejecutadas en un período determinado y que previamente debieron ser aprobadas por el interventor y</t>
  </si>
  <si>
    <t>Lo anterior, ya que aunado al constante cambio del funcionario responsable de dicho labor de control, no se observó la existencia de informes técnicos contentivos de dicha gestión y empalme en cada cambio, tal como lo establece el Manual de Contratación de Aerocivil, Resolución 3553 de 2013, manual que aplicaba en el momento de suscripción del contrato; conllevando a que las debilidades</t>
  </si>
  <si>
    <t>Lo anterior denota debilidades en la interventoria y supervisión, en la identificación de las actividades que son responsabilidad del contratista y por tanto no pueden considerarse como ítems no previstos y de los suministros que no se ven afectados por el porcentaje de AIU, en contravía de los Artículos 83 y 84 de la Ley 1474 de 2011, y Artículos 6 y 10 de la Resolución 589 de 2007.</t>
  </si>
  <si>
    <t>Lo anterior, denota que las gestiones adelantadas por parte de la Aerocivil, no han sido efectivas para el cumplimiento del artículo 125 de la Constitución Política, que tiene como consecuencia la vulneración directa por parte de esta Entidad, de un Principio Constitucional, desarrollado por la Ley 909 de 2004, conllevando a que las personas que laboran en la Entidad, no hayan ingresado</t>
  </si>
  <si>
    <t xml:space="preserve">1. Elaborar reporte sobre los saldos a aplicar a los prepagos de acuerdo con el procedimiento GFIN-7.0-06-144, enviar a los analistas de cartera para su estudio.
</t>
  </si>
  <si>
    <t>2. Circularizar el procedimiento de aplicación de notas a clientes externos.</t>
  </si>
  <si>
    <t>1.Integraciòn de los FDS de los centros de control a travès de los IDC.</t>
  </si>
  <si>
    <t>2.Ampliar cobertura de informaciòn de aeropuertos con la implementaciòn de proyectos de torrre remota.</t>
  </si>
  <si>
    <t>3.Gestionar con el proveedror del servicio la configuaraciòn de dos puertos adicionasles dentro del servidor FDS.</t>
  </si>
  <si>
    <t>1. Desarrollar la interfaz para traer los datos de FDS hacia RVE.</t>
  </si>
  <si>
    <t>1. Implementaciòn de la fajas electronicas y ajustar los procedimientos.</t>
  </si>
  <si>
    <t>2. Ajustar la circular aic incluyendo en la casilla 18 del plan de vuelo el nombre del explotador de la aeronave y la Sigla OACI para las operaciones AFIL y ZZZZ.</t>
  </si>
  <si>
    <t>3. Definiciòn de procedimientos para la identificaciòn de los vuelos AFIL ZZZZ.</t>
  </si>
  <si>
    <t xml:space="preserve">Realizar conciliaciones mensuales con Contabilidad, Facturacion y Tesoreria sobre las cuentas 433013 y 433014 a fin de eliminar la diferencia en la presentacion de informes que puedan generar interpretaciones equivocadas sobre estos ingresos   </t>
  </si>
  <si>
    <t>2.Ampliar cobertura de informaciòn de aeropuertos con la implementaciòn de proyectos de torres remotas.</t>
  </si>
  <si>
    <t>3.Gestionar con el proveedror del servicio (INDRA) la configuaraciòn de dos puertos adicionasles dentro del servidor FDS.</t>
  </si>
  <si>
    <t>3. Definiciòn de procedimientos para la identificaciòn de los vuelos AFIL y ZZZZ.</t>
  </si>
  <si>
    <t xml:space="preserve">1. Solicitar a la ANI los formatos de los bienes muebles e inmuebles revertidos de los contratos de concesión y envio al grupo de Almacen e Inmuebles. 
</t>
  </si>
  <si>
    <t xml:space="preserve">2. Verificar y validar los formatos de bienes muebles y contabilizar.
</t>
  </si>
  <si>
    <t xml:space="preserve">3. Verificar y validar los formatos de bienes inmuebles y enviar a contabilidad.
</t>
  </si>
  <si>
    <t>4. Contabilizar los bienes inmuebles.</t>
  </si>
  <si>
    <t xml:space="preserve">Elaborar procedimiento para la rendición del informe de provisiones para contingencias a la Dirección Financiera. </t>
  </si>
  <si>
    <t>Ealborar Notas contables con informacion suficiente para una adecauda revelacion de la informacion contable</t>
  </si>
  <si>
    <t>1. Solicitar a la Dirección de Informatica inlcuir y/o ampliar el número de caracteres en la columna de observaciones de los comprobantes manuales para digitar el objeto de los contratos de construcción y que muestre el numero  y el objeto del contrato en el reporte del libro auxiliar R09422.</t>
  </si>
  <si>
    <t>2. Elaborar trimestralmente en excel la relación   de los contratos de contrucción en curso que contenga: No. de contrato, tercero (Provedor), valor y objeto del contrato.</t>
  </si>
  <si>
    <t xml:space="preserve">Aprobar, publicar y socilaizar las politicas contables </t>
  </si>
  <si>
    <t xml:space="preserve">Se circularizará a los servidores públicos de la DRC para recordar las normas aplicables y el régimen sancionatorio. 
</t>
  </si>
  <si>
    <t>Se recaudaran muestras de expedientes contractuales suscritas posterior a la expedición de la circular para evidenciar que contengan todos los elementos exigidos por la norma.</t>
  </si>
  <si>
    <t>Establecer plazos de diligenciamiento de la lista de chequeo del proceso de contratación, estadarizandolo en ISOLUCIÓN.</t>
  </si>
  <si>
    <t xml:space="preserve">Planificar las compras futuras de licencias de software disponibles a través de los acuerdos marco de precio de CCE, de tal forma que las licencias adquiridas una vez recibidas sean activadas antes de que el proveedor realice la facturación. </t>
  </si>
  <si>
    <t xml:space="preserve">1-Solicitar al Grupo de Presupuesto se expida un CDP del costo total del presupuesto anual, para cubrir los gastos de nómina, y contribuciones inherentes.
</t>
  </si>
  <si>
    <t>2-Actualización del procedimiento Pago nómina del personal de planta, que riegistra en el sistema de gestión de Calidad.</t>
  </si>
  <si>
    <t xml:space="preserve">1. Utilizar la herramienta de proyect para programar la ejecución de los contratos desde la fase precontractual para preveer su terminación dentro de la vigencia fiscal y presentar los  proyectos en el I trimestre de cada año a la Secretaria de Secretaría de Sistemas Operacionales y  Dirección administrativa.       </t>
  </si>
  <si>
    <t>1. Realizar seguimiento semanal al estado de avance de los contratos.</t>
  </si>
  <si>
    <t xml:space="preserve">1. Entregar oportunamente a la Dirección Financiera las actas de liquidacion e informe del supervisor sobre el avance y estado de los recursos.
</t>
  </si>
  <si>
    <t>Realizar ajuste contable para corregir el mayor valor contabilizado en contrucciones en curso del contato No.14000146 OK</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</si>
  <si>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</si>
  <si>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2. Implementacion de las circulares 070 y 071/16.</t>
  </si>
  <si>
    <t>3. Mejorar la estructuracion y planificacion de los proyectos en cuanto a estudios y diseños previos contratados debidamente revisados por la interventoria .</t>
  </si>
  <si>
    <t>4. Suscribir acta de recibo final.</t>
  </si>
  <si>
    <t>3. Mejorar la estructuracion y planificacion de los proyectos en cuanto a estudios y diseños previos contratados debidamente revisados por la interventoria.</t>
  </si>
  <si>
    <t xml:space="preserve">3. Mejorar la estructuracion y planificacion de los proyectos en cuanto a estudios y diseños previos contratados debidamente revisados por la interventoria </t>
  </si>
  <si>
    <t>4. Ajustar las cantidades de obra realmente ejecutadas al momento de la liquidación.</t>
  </si>
  <si>
    <t>1. Utilizar la herramienta de project para programar la ejecución de los contratos desde la fase precuntractual, contractual y postcontractual para preveer su terminación dentro de la vigencia fiscal y presentar los  proyectos en el I trimestre de cada año a la  de Secretaría de Sistemas Operacionales y  Dirección administrativa</t>
  </si>
  <si>
    <t>4. Suscribir actas de mayores y menores cantidades de obra cuando sea el caso, previo a realizar aprobacion de pagos.</t>
  </si>
  <si>
    <t xml:space="preserve">1. Implementar en el acto de designacion de la supervision, la realizacion de acta de empalme, en donde se exprese el estado actual y aspectos relevantes del contrato, cuando se desgine un nuevo supervisor.
</t>
  </si>
  <si>
    <t>2. Remitir a control interno disciplinario presunto incumplimiento por parte de los funcionarios que ejercen funciones de supervisión, cuando falten a sus obligaciones de acuerdo con la normatividad  interna y general.</t>
  </si>
  <si>
    <t>Socilaizar mediante correo electrónico el procedimiento de aplicación de las notas de los prepagos.</t>
  </si>
  <si>
    <t>1. Gestionar las actividades que permitan integrar los FDS con los IDC.</t>
  </si>
  <si>
    <t>2. Gestinar la ampliación de la cobertura con la torres remotas.</t>
  </si>
  <si>
    <t>3. Configurar los dos puertos adicionales del servidor FDS.</t>
  </si>
  <si>
    <t>Gestionar el desarrollo de la interfaz entre FDS y RVE.</t>
  </si>
  <si>
    <t>1. Adelantar la implementación de las fajas de progreso y la actualización del procedimiento.</t>
  </si>
  <si>
    <t>2. Gestionar y ajustar la circular con el procedimieto para el trámite de la casilla 18.</t>
  </si>
  <si>
    <t>3. Elaborar el procedimiento para la identificación de los AFIL Y ZZZZ.</t>
  </si>
  <si>
    <t>3. Configurar los dos puertos adicionales del servidor FDS</t>
  </si>
  <si>
    <t>1. Solcitar formatos a la ANI
2. Enviar formatos al Grupo de Almacen e Inmuebles.</t>
  </si>
  <si>
    <t>3. Validar formatos y contabilizar bienes muebles.</t>
  </si>
  <si>
    <t>4. Validar formatos  bienes inmuebles y enviar a Contabilidad.
5. Activar los bienes Inmuebles.</t>
  </si>
  <si>
    <t>6. Contabilizar los bienes Inmuebles.</t>
  </si>
  <si>
    <t>Reunión con la Dirección Financiera para ambientar el procedimiento.
Incorporar el procedimiento en ISOLUCIÓN.
Muestreo aplicación del procedimiento.</t>
  </si>
  <si>
    <t xml:space="preserve">Solicitar trimestralmente a cada dueño del proceso las correspondientes revelaciones, para ajustar las notas a los estados fiancieros con la información suficiente de conformidad con las políticas contables.
</t>
  </si>
  <si>
    <t>1. Oficio a Dirección de Informatica.</t>
  </si>
  <si>
    <t>1. Cuadro en excel.</t>
  </si>
  <si>
    <t xml:space="preserve">1. Elaborar Resolución para aprobacion de las politicas contables.
2. publicar en Isolucion las politicas
3.Socializar las politicas contables
</t>
  </si>
  <si>
    <t xml:space="preserve">Elaboración circular
Publicación
Socialización
</t>
  </si>
  <si>
    <t>Soportes aplicación circular.</t>
  </si>
  <si>
    <t xml:space="preserve">Modificar procedimiento
Publicarlo en ISolucion
</t>
  </si>
  <si>
    <t>Generar un informe que contenga las fechas de vencimiento de las suscripciones de las licencias de software.
Generer documento de la planificación de compra de las licencias de acuerdo al informe de fechas de vencimiento.
Incluir en el Acta de Recibo como anexo  el documento "Certificacion Activacion de Licencias" para el pago.</t>
  </si>
  <si>
    <t xml:space="preserve">1. Oficio solicitud CDP.
</t>
  </si>
  <si>
    <t xml:space="preserve">2. Actaulización procedimiento.
</t>
  </si>
  <si>
    <t>1. Generar reporte trimestral para seguimiento precontractual contractual y postcontractual.
2. Tomar muestras de la herramienta proyect para verificar que se esta programando la ejecucion de los contratos</t>
  </si>
  <si>
    <t>1. Controlar el avance físico y financiero de los contratos.</t>
  </si>
  <si>
    <t>1. Tramitar actas de liquidacion dentro de los terminos legales e informe del supervisor.
2. Realizar el ajuste comtable respectivo</t>
  </si>
  <si>
    <t>Realizar ajuste contable.</t>
  </si>
  <si>
    <t>2. Socialización e Implementación de las circulares 070 y 071 de 2017.</t>
  </si>
  <si>
    <t>3. Revisión y aval por parte de la Interventoría de los estudios y Diseño de Estudios previos Contratados</t>
  </si>
  <si>
    <t>4. Remitir acta de recibo final</t>
  </si>
  <si>
    <t>2. Socialización divulgacion y seguimiento de las circulares 070 y 071 de 2016.</t>
  </si>
  <si>
    <t>4. Remitir acta de liquidación.</t>
  </si>
  <si>
    <t xml:space="preserve">4. Solicitar actas de mayores y menores cantidades de obra al supervisore del contrato 14000152
</t>
  </si>
  <si>
    <t xml:space="preserve">1. Elaboracion de circular en la cual se informe a los ordenadores del gasto, la necesidad de incluir en acta de designacion de la supervision, la realizacion de acta de empalme por parte de quien antecede la nueva supervision del contrato.
2. Socializar la circular con los supervisores.
</t>
  </si>
  <si>
    <t>2. Remision de documentacion a Control Interno Disciplinario.</t>
  </si>
  <si>
    <t>1. Informe y acta de instalación.</t>
  </si>
  <si>
    <t>2. Informe y acta de ampliación.</t>
  </si>
  <si>
    <t>3. Informe acta de configuración.</t>
  </si>
  <si>
    <t>Informe y acta.</t>
  </si>
  <si>
    <t>1. Informe y acta.
Procedimiento ajustado y socializado.</t>
  </si>
  <si>
    <t>2. Circular ajustada y socializada.</t>
  </si>
  <si>
    <t>3. Procedimiento elaborado y socializado.</t>
  </si>
  <si>
    <t xml:space="preserve">1 Oficio.
2.Formatos.
</t>
  </si>
  <si>
    <t xml:space="preserve">1. Formatos
2. Comprobantes contables
</t>
  </si>
  <si>
    <t xml:space="preserve">1. Formatos
2. Reporte de Activo.
</t>
  </si>
  <si>
    <t xml:space="preserve">1. Comprobantes Contables.
</t>
  </si>
  <si>
    <t xml:space="preserve">Actas de reunión (1)
Procedimiento incorporado (1)
Evidencias (2).
</t>
  </si>
  <si>
    <t>Reportes Trimestrales</t>
  </si>
  <si>
    <t xml:space="preserve">Oficio.
</t>
  </si>
  <si>
    <t xml:space="preserve">Cuadro en excel. </t>
  </si>
  <si>
    <t>1, Resolucion
2. Publicacion
3. Socialización</t>
  </si>
  <si>
    <t>Circular
Soporte publicación.
Registros Presupuestales posteriores a la circular.</t>
  </si>
  <si>
    <t>Muestra</t>
  </si>
  <si>
    <t>Lista de chequeo y procedimiento publicada en Isolucion</t>
  </si>
  <si>
    <t>1. Informe      
2. Documento de planificación
3. Certificación Activación Licencias</t>
  </si>
  <si>
    <t>1. CDP expedido</t>
  </si>
  <si>
    <t>2. Procedimiento Actualizado en Isolucion.</t>
  </si>
  <si>
    <t>1. Informe de seguimiento trimestral que incluya el seguimiento precontractaul, contractual y post contratcual y las muestras tomadas de la herramienta proyect</t>
  </si>
  <si>
    <t xml:space="preserve"> 1. Informe de seguimiento trimesteral.</t>
  </si>
  <si>
    <t xml:space="preserve">1. Acta de liquidacion e informe del supervisor.
2. Comprobante contable. </t>
  </si>
  <si>
    <t>Comprobante Contable</t>
  </si>
  <si>
    <t>2. Registro de asistencia y o Socialización.</t>
  </si>
  <si>
    <t>3. Muestra semestral de Estudios y Diseños previos contratados debidamente revisados por la interventoria.</t>
  </si>
  <si>
    <t>4.Presentación de Acta de recibo final.</t>
  </si>
  <si>
    <t>4.Presentación de Acta de liquidación.</t>
  </si>
  <si>
    <t xml:space="preserve">4.Presentación de Acta </t>
  </si>
  <si>
    <t xml:space="preserve">1. Circular socializada.
</t>
  </si>
  <si>
    <t>2. Oficio remisorio</t>
  </si>
  <si>
    <t xml:space="preserve">PLAN DE MEJORAMIENTO VIGENCIA 2017 - INFORME AUDITORIA INDEPENDIENTE CGR-CDSIFTCEDR 007 DE 2018 </t>
  </si>
  <si>
    <t>DIRECCIÓN DE TELECOMUNICACIONES Y AYUDAS A LA NAVEGACIÓN AÉREA</t>
  </si>
  <si>
    <t>DIRECCIÓN DE SERVICIOS A LA NAVEGACIÓN AÉRA</t>
  </si>
  <si>
    <t>GRUPO DE ALMACÉN Y ACTIVOS FIJOS</t>
  </si>
  <si>
    <t>GRUPO ADMINISTRACIÓN DE INMUEBLES</t>
  </si>
  <si>
    <t>SECRETARÍA DE SISTEMAS OPERACIONALES/DIRECCIÓN FINANCIERA</t>
  </si>
  <si>
    <t>DIRECCIÓN  FINANCIERA/OFICINA DE COMERCIALIZACION/SECRETARÍA SISTEMAS OPERACIONALES</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</si>
  <si>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</si>
  <si>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</si>
  <si>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</si>
  <si>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</si>
  <si>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</si>
  <si>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</si>
  <si>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</si>
  <si>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</si>
  <si>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</si>
  <si>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</si>
  <si>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</si>
  <si>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</si>
  <si>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</si>
  <si>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</si>
  <si>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</si>
  <si>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</si>
  <si>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</si>
  <si>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</si>
  <si>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</si>
  <si>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</si>
  <si>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</si>
  <si>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</si>
  <si>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</si>
  <si>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</si>
  <si>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</si>
  <si>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</si>
  <si>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</si>
  <si>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</si>
  <si>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</si>
  <si>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</si>
  <si>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</si>
  <si>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</si>
  <si>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</si>
  <si>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</si>
  <si>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</si>
  <si>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</si>
  <si>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</si>
  <si>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</si>
  <si>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</si>
  <si>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</si>
  <si>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</si>
  <si>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</si>
  <si>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</si>
  <si>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</si>
  <si>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</si>
  <si>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</si>
  <si>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</si>
  <si>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</si>
  <si>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</si>
  <si>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</si>
  <si>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</si>
  <si>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</si>
  <si>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</si>
  <si>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</si>
  <si>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</si>
  <si>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</si>
  <si>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</si>
  <si>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</si>
  <si>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</si>
  <si>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</si>
  <si>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</si>
  <si>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</si>
  <si>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</si>
  <si>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</si>
  <si>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</si>
  <si>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</si>
  <si>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</si>
  <si>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</si>
  <si>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Se anexa Resolución No.00629 del 14/02/2017.
Se anexa Procedimiento remisión a cobro coactivo.
Se anexa Ofcio remisorio de cuenta a cobro coactivo.</t>
  </si>
  <si>
    <t>Aplicar la resolución No.00629 del 14/02/2017 que establece los plazos y requisitos para el cobro persuasivo.
Implementar el proceso interno del Sistema de gestión de calidad para el envío de la cartera vencida al Grupo Jurisdicción Cooactiva.</t>
  </si>
  <si>
    <t>De acuerdo con la Ley 4164 y 4165 de 2011, la Aerocivil pierde la gestión contractual y ordena trasladarla a la ANI, contratos que fueron subrogados al 31-Dic-13.
Se anexa oficio No. 1070-3014030941 de 07/07/14 dirigido a ANI donde se da traslado del hallazgo para que esa Agencia ejecute la acción correctiva.                 
Se anexa actas de comité con ANI</t>
  </si>
  <si>
    <t xml:space="preserve">Mediante oficios No. 1070.09.8.015003547 de Febrero 2 de 2015 y  1070.092.8 2015001532 enero 16 de 2015 se entregó a ANI la información pendiente </t>
  </si>
  <si>
    <t xml:space="preserve">Actas de seguimiento y control para la verificación del Ingreso Regulado. Oficio No. 2014056011 del 18/11/14 a la CGR,  donde se informa el procedimiento establecido  para la verificación y control de los ingresos regulados recodado por el concesionario. Igualmente se aclara el motivo de la diferencia y se remite copia de la infrasa 4939 en el cual se registran los pasajeros exentos. </t>
  </si>
  <si>
    <t xml:space="preserve">Actas de seguimiento y control para la verificación del Ingreso Regulado. Oficio No. 2014056011 del 18/11/14 a la CGR,  donde se informa el procedimiento establecido  para la verificación y control de los ingresos regulados recaudado por el concesionario. Igualmente se aclara el motivo de la diferencia y se remite copia de la infrasa 4939 en el cual se registran los pasajeros exentos. </t>
  </si>
  <si>
    <t xml:space="preserve">Informe de INTERVENTORIA INXI  MAYO 2015 página 88-90 donde se evidencia verificación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</si>
  <si>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 xml:space="preserve">Informe mensual de las actividades realizadas durante la revisión de las estapas pre y contractual del proceso de contratación. 
</t>
  </si>
  <si>
    <t>Mediante oficio No. 2017EE0153305 del 18/12/2017 de la Contraloría General de la República se comunica el cierre y archivo de la IP6-036-17.
Se adjunta Informe de revisión de contratos y proyectos del 11/04/2018.
Auto de archivo Plan de garantías del contrato oficio 2018EE0020440 19/02/18.
Se anexa oficio No. 2018EE0083712 -12/07/18 - Auto Archivo  No. 0354 del 17/05/18</t>
  </si>
  <si>
    <t>Mediante oficio No. 2017EE0153305 del 18/12/2017 de la Contraloría General de la República comunica el cierre y archivo de la IP6-036-17.
Anexo Auto Archivo 2017EE0153305 CGR 
Se adjunta Informe de revisión de contratos y proyectos del 11/04/2018.
Auto Archivo Plan Garantías oficio 2018EE0020440 19/02/18.
Se anexa oficio No. 2018EE0083712 -12/07/18 - Auto Archivo  No. 0354 del 17/05/18</t>
  </si>
  <si>
    <t>Se anexa comunicación 4200-2017036394 con la que se actualiza la CIRCULAR  4204-2017021556 ASIGNACION APOYO SUPERVISORIA Y 15 comunicaciones de designación de conformidad con lo establecido en la comunicación 4200-2017036394.
Se anexa oficio No. 2018EE0083712 -12/07/18 - Auto Archivo  No. 0354 del 17/05/18</t>
  </si>
  <si>
    <t>Se evidencia la Información general del Proyecto  de adquisición de EMAS, por valor de $8.800.000.000 Aeropuertos varios, aprobado por el SSO y el Ordenador del Gasto.Proceso No. 17000814 H2.
Se anexa oficio No. 2018EE0083712 -12/07/18 - Auto Archivo  No. 0354 del 17/05/18</t>
  </si>
  <si>
    <t>La Aerocivil adelantó el proceso de imposición de multa la cual fue cedida a ANI mediante acta de subrogación del 26 de dic de 2013. Se anexa Acta  y Decreto 4164 y 4165 de 2011 de reasignación parcial de funciones.
Se anexa Comunicación Cierre Archivo IP 6 -011 - 17.</t>
  </si>
  <si>
    <t>El contrato No. 7000002 - OK del 10/01/07, en su Cláusula 11 Numeral 3 - Régimen Fiscal del Contrato, establece "Los impuestos, tasas o contribuciones que graven o lleguen a gravar la propiedad de los bienes entregados en administración, estarán a cargo del concesionario, a partir de la suscripción del acta de entrega.."  
Se anexa Comunicación Cierre Archivo IP 6 -011 - 17.</t>
  </si>
  <si>
    <t>Se envio archivo Plan de Retiro de Aeronaves Inutilizadas TIPO a los aeropuertos para socilizacion y revisión.
Se anexa correo enviado a las Direcciones Regionales para la revisión y socialización del documento.
Se anexa Formato legalizado y firmado del Plan Tipo de Retiro de Aeronaves Inutilizadas y circular de socialización.</t>
  </si>
  <si>
    <t>La DIA anexa designacion de supervisores y Acta de socialización de los proyectos adelantados por la DIA en la vigencia 2017 con fecha del 05 de octubre de 2017  conforme a lo señalado en el plan de mejoramiento. 
Se anexa Comunicación Cierre de la Indagación Preliminar No. 6-038-17 - CGR.</t>
  </si>
  <si>
    <t>La DIA anexa designacion de supervisores y Acta de socialización de los proyectos adelantados por la DIA en la vigencia 2017 con fecha del 05 de octubre de 2017  conforme a lo señalado en el plan de mejoramiento.
Se anexa Comunicación Cierre de la Indagación Preliminar No. 6-038-17 - CGR.</t>
  </si>
  <si>
    <t>Respuesta oficio 1000-2014-011393 de 12/05/14 ,lo cual genero por parte de la DG realizar los disciplinarios a los supervisores de este contrato, Disciplinarios indagación preliminar para establecer las posibles irregularidades relacionados con la TW DIS-01-228/2014 y DIS-01-229-2014. respuesta del auto ID
Se anexa Comunicación Cierre de la Indagación Preliminar No. 6-038-17 - CGR.</t>
  </si>
  <si>
    <t>Se anexa oficio por parte del Director General en repuesta a la Contraloria GR en donde se expresa las razones y estudios tecnicos que motivaron dicha obra.
Se anexa Comunicación Cierre de la Indagación Preliminar No. 6-038-17 - CGR.</t>
  </si>
  <si>
    <t>Se restableció el servicio de los sistemas de grabación. Proceso Precontractual No.17000468 H3. Adquisic  Sistemas  de grabación incluido Arpto Florencia $2.100.000.000
Se evidencia Acta de Inicio del Contrato  No.17000468 H3. Adquisic  Sistemas  de grabación incluido Arpto Florencia. $2.100.000.000.
Se anexa Acta Recibo Final de 31/03/2018 contrato No. 17000468-H3 2017</t>
  </si>
  <si>
    <t xml:space="preserve">Fecha de cierre y responsable: </t>
  </si>
  <si>
    <t>Con las resoluciones número  00264 del 23/01/2014 y 02041 del 15/04/2014 se declaró y confirmó el sinestro de incumplimiento. La Compañía Suramericana de Seguros cancelo la suma de $746´588.992,00
Se anexa comunicación auto que ordena el archivo de la Indagación Preliminar No. IP-2016-00913.</t>
  </si>
  <si>
    <t>Se anexa formato de Activavión de Licenciamiento.
Se anexa Plan Renovación Suscripciones y Derechos de Uso de Software y Formato de Certificación de activación de licenciamiento en ISOLUCION.</t>
  </si>
  <si>
    <t>1 SUSCRIPCIÓN DEL PLAN DE MEJORAMIENTO</t>
  </si>
  <si>
    <t>ADM - PID</t>
  </si>
  <si>
    <t>Deficiencias relacionadas con el cumplimiento de las normas establecidas para efectuar dicha publicación.</t>
  </si>
  <si>
    <t>Fortalecer el conocimiento en el tema de análisis de estudios previos</t>
  </si>
  <si>
    <r>
      <rPr>
        <b/>
        <sz val="12"/>
        <rFont val="Arial"/>
        <family val="2"/>
      </rPr>
      <t>1.</t>
    </r>
    <r>
      <rPr>
        <sz val="12"/>
        <rFont val="Arial"/>
        <family val="2"/>
      </rPr>
      <t xml:space="preserve"> Realizar Mesas de Trabajo para definir el procedimiento y los controles en el tema de estudios previos con la Oficina Asesora de Planeación y la Secretaria de Sistemas Operacionales.</t>
    </r>
  </si>
  <si>
    <r>
      <rPr>
        <b/>
        <sz val="12"/>
        <rFont val="Arial"/>
        <family val="2"/>
      </rPr>
      <t>1.</t>
    </r>
    <r>
      <rPr>
        <sz val="12"/>
        <rFont val="Arial"/>
        <family val="2"/>
      </rPr>
      <t xml:space="preserve"> Actas de mesas de trabajo.
</t>
    </r>
    <r>
      <rPr>
        <b/>
        <sz val="12"/>
        <rFont val="Arial"/>
        <family val="2"/>
      </rPr>
      <t xml:space="preserve">2. </t>
    </r>
    <r>
      <rPr>
        <sz val="12"/>
        <rFont val="Arial"/>
        <family val="2"/>
      </rPr>
      <t xml:space="preserve">Listados de asistencia.
</t>
    </r>
    <r>
      <rPr>
        <b/>
        <sz val="12"/>
        <rFont val="Arial"/>
        <family val="2"/>
      </rPr>
      <t>3.</t>
    </r>
    <r>
      <rPr>
        <sz val="12"/>
        <rFont val="Arial"/>
        <family val="2"/>
      </rPr>
      <t xml:space="preserve"> Muestra de la aplicación de las acciones asdoptadas.</t>
    </r>
  </si>
  <si>
    <t xml:space="preserve">PLAN DE MEJORAMIENTO INFORME DE RESULTADOS ACTUACIÓN ESPECIAL DE FISCALIZACIÓN - CGR - CDIFTCEDR No. 028 AGOSTO 2018  </t>
  </si>
  <si>
    <r>
      <rPr>
        <b/>
        <sz val="12"/>
        <rFont val="Arial"/>
        <family val="2"/>
      </rPr>
      <t>2.</t>
    </r>
    <r>
      <rPr>
        <sz val="12"/>
        <rFont val="Arial"/>
        <family val="2"/>
      </rPr>
      <t xml:space="preserve"> Sensibilización en el tema de contratación - elaboración de estudios previos mediante capacitación a los funcionarios de la Dirección de Telecomunicaciones y Ayudas a la Navegación Aérea 
</t>
    </r>
    <r>
      <rPr>
        <b/>
        <sz val="12"/>
        <rFont val="Arial"/>
        <family val="2"/>
      </rPr>
      <t xml:space="preserve">3. </t>
    </r>
    <r>
      <rPr>
        <sz val="12"/>
        <rFont val="Arial"/>
        <family val="2"/>
      </rPr>
      <t xml:space="preserve">Sensibilización en el sisstema de gestión de calidad mediante capacitación a los funcionarios de la Dirección de Telecomunicaciones y Ayudas a la Navegación Aérea </t>
    </r>
  </si>
  <si>
    <t>3.Listados de asistencia.</t>
  </si>
  <si>
    <t>Definir y documentar los controles necesarios relacionados con la publicación de los documentos exigidos en los procesos de contratación, con el fin de asegurar el cumplimiento de los principios rectores de la contratación, y  garantizar el propuesto en el Artículo 8 de la Ley 1150 de 2007.</t>
  </si>
  <si>
    <r>
      <rPr>
        <b/>
        <sz val="12"/>
        <rFont val="Arial"/>
        <family val="2"/>
      </rPr>
      <t xml:space="preserve">1. </t>
    </r>
    <r>
      <rPr>
        <sz val="12"/>
        <rFont val="Arial"/>
        <family val="2"/>
      </rPr>
      <t xml:space="preserve">Realizar mesas de trabajo con el Grupo precontractual, donde se definan controles para la etapa de publicación de los procesos.
</t>
    </r>
    <r>
      <rPr>
        <b/>
        <sz val="12"/>
        <rFont val="Arial"/>
        <family val="2"/>
      </rPr>
      <t xml:space="preserve">2. </t>
    </r>
    <r>
      <rPr>
        <sz val="12"/>
        <rFont val="Arial"/>
        <family val="2"/>
      </rPr>
      <t xml:space="preserve">Definir que tipo de mecanismo se implementará para garantizar la trazabilidad de las observaciones que se generen sobre el pliego de condiciones,según aplique.
</t>
    </r>
    <r>
      <rPr>
        <b/>
        <sz val="12"/>
        <rFont val="Arial"/>
        <family val="2"/>
      </rPr>
      <t>3.</t>
    </r>
    <r>
      <rPr>
        <sz val="12"/>
        <rFont val="Arial"/>
        <family val="2"/>
      </rPr>
      <t xml:space="preserve"> Documentar y socializar los controles y mecanismos definidos, en el sistema de calidad</t>
    </r>
  </si>
  <si>
    <r>
      <rPr>
        <b/>
        <sz val="12"/>
        <rFont val="Arial"/>
        <family val="2"/>
      </rPr>
      <t xml:space="preserve">1. </t>
    </r>
    <r>
      <rPr>
        <sz val="12"/>
        <rFont val="Arial"/>
        <family val="2"/>
      </rPr>
      <t xml:space="preserve">Mesas de trabajo realizadas
</t>
    </r>
    <r>
      <rPr>
        <b/>
        <sz val="12"/>
        <rFont val="Arial"/>
        <family val="2"/>
      </rPr>
      <t>2.</t>
    </r>
    <r>
      <rPr>
        <sz val="12"/>
        <rFont val="Arial"/>
        <family val="2"/>
      </rPr>
      <t xml:space="preserve">Mecanismo definido para registrar la trazabilidad de las observaciones
</t>
    </r>
    <r>
      <rPr>
        <b/>
        <sz val="12"/>
        <rFont val="Arial"/>
        <family val="2"/>
      </rPr>
      <t xml:space="preserve">3. </t>
    </r>
    <r>
      <rPr>
        <sz val="12"/>
        <rFont val="Arial"/>
        <family val="2"/>
      </rPr>
      <t xml:space="preserve">Procedimiento y documentos asociados, revisados y actualizados
</t>
    </r>
    <r>
      <rPr>
        <b/>
        <sz val="12"/>
        <rFont val="Arial"/>
        <family val="2"/>
      </rPr>
      <t>4.</t>
    </r>
    <r>
      <rPr>
        <sz val="12"/>
        <rFont val="Arial"/>
        <family val="2"/>
      </rPr>
      <t xml:space="preserve"> Controles de asistencia de socializaciones  realizadas</t>
    </r>
  </si>
  <si>
    <r>
      <t xml:space="preserve">H2:028-18 estimación del Presupuesto Oficial del Proceso de licitación No. 17001220 H2 - ILS Aeropuerto Dorado. Administrativo con presunta incidencia Disciplinaria </t>
    </r>
    <r>
      <rPr>
        <sz val="12"/>
        <rFont val="Arial"/>
        <family val="2"/>
      </rPr>
      <t>Realizada la revisión y evaluación de la documentación del proceso de contratación No. 17001220 H2 ILS del Aeropuerto El Dorado suministrada por la Entidad y la publicada en el SECOP, se evidenciaron deficiencias concerniente</t>
    </r>
  </si>
  <si>
    <t>Se trasgrede el principio de transparencia, de publicidad, de planeación, y la objetividad en la determinación de las cifras para el estudio de mercado.</t>
  </si>
  <si>
    <t>Fortalecer el conocimiento en el tema de análisis de estudios previos.</t>
  </si>
  <si>
    <r>
      <rPr>
        <b/>
        <sz val="12"/>
        <rFont val="Arial"/>
        <family val="2"/>
      </rPr>
      <t>2.</t>
    </r>
    <r>
      <rPr>
        <sz val="12"/>
        <rFont val="Arial"/>
        <family val="2"/>
      </rPr>
      <t xml:space="preserve"> Sensibilización en el tema de contratación - elaboración de estudios previos mediante capacitación a los funcionarios de la Dirección de Telecomunicaciones y Ayudas a la Navegación Aérea 
</t>
    </r>
    <r>
      <rPr>
        <b/>
        <sz val="12"/>
        <rFont val="Arial"/>
        <family val="2"/>
      </rPr>
      <t>3.</t>
    </r>
    <r>
      <rPr>
        <sz val="12"/>
        <rFont val="Arial"/>
        <family val="2"/>
      </rPr>
      <t xml:space="preserve"> Sensibilización en el sisstema de gestión de calidad mediante capacitación a los funcionarios de la Dirección de Telecomunicaciones y Ayudas a la Navegación Aérea </t>
    </r>
  </si>
  <si>
    <t>Listados de asistencia.</t>
  </si>
  <si>
    <r>
      <t xml:space="preserve">H3:028-18 Sistema DVOR/DME aeropuerto de Ibagué y sistema DME aeropuerto de Neiva. Administrativa </t>
    </r>
    <r>
      <rPr>
        <sz val="12"/>
        <rFont val="Arial"/>
        <family val="2"/>
      </rPr>
      <t>En visita realizada por la CGR el 9 de julio de 2018 a las instalciones de la estación aeronáutica San Jorge donde se encuentran emplazados los sistemas del DVOR/DME del aeropuerto de Neiva, se pudo constatar que el DMD instalado bajo el contrato 15000135 OH, se encuentra operativo y en func</t>
    </r>
  </si>
  <si>
    <t>Las anteriores situaciones revelan deficiencias operativas en la estación aeronáutica DVOR/DME San Jorge de Neiva, que generan falta de control y monitoreo remoto del sistema, riesgos de salida de operación de la estación y riesgos en el control de las operaciones aéreas de rumbo y navegación y se afectan los servicios de tránsito aéreo en el área terminal (TMA) de Neiva.</t>
  </si>
  <si>
    <r>
      <rPr>
        <b/>
        <sz val="12"/>
        <rFont val="Arial"/>
        <family val="2"/>
      </rPr>
      <t xml:space="preserve">1. </t>
    </r>
    <r>
      <rPr>
        <sz val="12"/>
        <rFont val="Arial"/>
        <family val="2"/>
      </rPr>
      <t xml:space="preserve">Lograr el restablecimiento de los radioenlaces del Cerro Manjui y el aeropuerto de Neiva 
</t>
    </r>
    <r>
      <rPr>
        <b/>
        <sz val="12"/>
        <rFont val="Arial"/>
        <family val="2"/>
      </rPr>
      <t>2.</t>
    </r>
    <r>
      <rPr>
        <sz val="12"/>
        <rFont val="Arial"/>
        <family val="2"/>
      </rPr>
      <t xml:space="preserve"> Garantizar que la cobertura de comunicaciones se encuentra conforme a la publicación aeronáutica (AIP) con lo que se demuestra que los límites horizontales y verticales de la TMA NEIVA se encuentran cubiertos con la frecuencia 127,1 MHz, 
</t>
    </r>
  </si>
  <si>
    <r>
      <rPr>
        <b/>
        <sz val="12"/>
        <rFont val="Arial"/>
        <family val="2"/>
      </rPr>
      <t>1.</t>
    </r>
    <r>
      <rPr>
        <sz val="12"/>
        <rFont val="Arial"/>
        <family val="2"/>
      </rPr>
      <t xml:space="preserve"> Gestionar el restablecimiento de los radio canales del Cerro manjui y Aeropuerto de neiva.
</t>
    </r>
    <r>
      <rPr>
        <b/>
        <sz val="12"/>
        <rFont val="Arial"/>
        <family val="2"/>
      </rPr>
      <t xml:space="preserve">2. </t>
    </r>
    <r>
      <rPr>
        <sz val="12"/>
        <rFont val="Arial"/>
        <family val="2"/>
      </rPr>
      <t xml:space="preserve">Gestionar la publicación de la cobertura de comunicaciones conforme al AIP. </t>
    </r>
  </si>
  <si>
    <r>
      <rPr>
        <b/>
        <sz val="12"/>
        <rFont val="Arial"/>
        <family val="2"/>
      </rPr>
      <t>1.</t>
    </r>
    <r>
      <rPr>
        <sz val="12"/>
        <rFont val="Arial"/>
        <family val="2"/>
      </rPr>
      <t xml:space="preserve"> Informe de restablecimiento de los radio canales.
</t>
    </r>
    <r>
      <rPr>
        <b/>
        <sz val="12"/>
        <rFont val="Arial"/>
        <family val="2"/>
      </rPr>
      <t>2.</t>
    </r>
    <r>
      <rPr>
        <sz val="12"/>
        <rFont val="Arial"/>
        <family val="2"/>
      </rPr>
      <t xml:space="preserve"> Informe sobre la similitud de la publicación de la cobertura con el AIP. </t>
    </r>
  </si>
  <si>
    <r>
      <t xml:space="preserve">H4:028-18 Mantenimiento rutinario equipos de meteorología en campo Aeropuerto Enrique Olaya Herrera – Medellín. Administrativo </t>
    </r>
    <r>
      <rPr>
        <sz val="12"/>
        <rFont val="Arial"/>
        <family val="2"/>
      </rPr>
      <t>En visita realizada el día 12 de julio por parte de la CGR, y en desarrollo de la inspección ocular a los equipos de meteorología instalados mediante el contrato 17000814 A H2, se evidencio que el pluviómetro instalado en el aeropuerto Enrique Olaya Herrera</t>
    </r>
  </si>
  <si>
    <t>La anterior situación denota falencias en el desarrollo de los mantenimientos rutinarios (limpieza y revisión diaria) y su seguimiento.</t>
  </si>
  <si>
    <t>Socialización de la Circular Normalizada 036 "GUIA PARA EL MANTENIMIENTO DE LOS SISTEMAS OPERACIONALES" a los Coordinadores de Soporte Técnico de las Direcciones Regionales Aeronáuticas.</t>
  </si>
  <si>
    <r>
      <rPr>
        <b/>
        <sz val="12"/>
        <rFont val="Arial"/>
        <family val="2"/>
      </rPr>
      <t xml:space="preserve">1. </t>
    </r>
    <r>
      <rPr>
        <sz val="12"/>
        <rFont val="Arial"/>
        <family val="2"/>
      </rPr>
      <t xml:space="preserve">Remitir Circular a los Coordinadores de Soporte Técnico de las Direcciones Regionales Aeronáuticas.
</t>
    </r>
    <r>
      <rPr>
        <b/>
        <sz val="12"/>
        <rFont val="Arial"/>
        <family val="2"/>
      </rPr>
      <t>2.</t>
    </r>
    <r>
      <rPr>
        <sz val="12"/>
        <rFont val="Arial"/>
        <family val="2"/>
      </rPr>
      <t xml:space="preserve"> Verificación de aplicación de la norma por parte de los coordinadores de soporte.
</t>
    </r>
    <r>
      <rPr>
        <b/>
        <sz val="12"/>
        <rFont val="Arial"/>
        <family val="2"/>
      </rPr>
      <t xml:space="preserve">3. </t>
    </r>
    <r>
      <rPr>
        <sz val="12"/>
        <rFont val="Arial"/>
        <family val="2"/>
      </rPr>
      <t xml:space="preserve">Seguimiento por parte de Telecomunicaciones de aplicación de la circular. </t>
    </r>
  </si>
  <si>
    <r>
      <rPr>
        <b/>
        <sz val="12"/>
        <rFont val="Arial"/>
        <family val="2"/>
      </rPr>
      <t>1.</t>
    </r>
    <r>
      <rPr>
        <sz val="12"/>
        <rFont val="Arial"/>
        <family val="2"/>
      </rPr>
      <t xml:space="preserve"> Correo socialización de la Circular.
</t>
    </r>
    <r>
      <rPr>
        <b/>
        <sz val="12"/>
        <rFont val="Arial"/>
        <family val="2"/>
      </rPr>
      <t>2.</t>
    </r>
    <r>
      <rPr>
        <sz val="12"/>
        <rFont val="Arial"/>
        <family val="2"/>
      </rPr>
      <t xml:space="preserve"> Informes trimestrales de Soporte Técnico Regional a partir del recibo de la comunicación.
</t>
    </r>
    <r>
      <rPr>
        <b/>
        <sz val="12"/>
        <rFont val="Arial"/>
        <family val="2"/>
      </rPr>
      <t xml:space="preserve">3. </t>
    </r>
    <r>
      <rPr>
        <sz val="12"/>
        <rFont val="Arial"/>
        <family val="2"/>
      </rPr>
      <t>Informe de seguimiento trimestrales a partir del envio de la comunicación.</t>
    </r>
  </si>
  <si>
    <r>
      <t xml:space="preserve">H5:028-18 Calibración de Radioayudas mediante avión laboratorio e inspecciones en tierra de estás. Administrativa </t>
    </r>
    <r>
      <rPr>
        <sz val="12"/>
        <rFont val="Arial"/>
        <family val="2"/>
      </rPr>
      <t>De acuerdo con la información suministrada por la Entidad respecto a las ayudas DVOR, DME e ILS, instaladas y en operación actualmente en el país, se pudo establecer que algunas de ellas no cuentan con la calibración en vuelo, dentro los términos de tiempo que establece las</t>
    </r>
  </si>
  <si>
    <t>Lo anterior, denota debilidades en la coordinación de las áreas para la calibración de los equipos instalados, porque no cuentan con un procedimiento que articule los tiempos entre la instalación de los equipos y su prueba a través del avión laboratorio. En consecuencia, se afecta la oportunidad en la puesta en funcionamiento de los equipos contratados.</t>
  </si>
  <si>
    <t>Adquisición de la nueva consola de calibración a bordo del avión laboratorio</t>
  </si>
  <si>
    <t>Adelantar proceso de contratación para la adquisición de la consola.</t>
  </si>
  <si>
    <t>Contrato compra/Venta
Acta de recibo Final,
Informe sobre la operabilidad de la consola.</t>
  </si>
  <si>
    <t>SUBDIRECCIÓN GENERAL/Grupo de Vuelos</t>
  </si>
  <si>
    <t>Programar las inspecciones para la calibración en tierra de las radioayudas y obtener la Certificación respectiva.</t>
  </si>
  <si>
    <r>
      <rPr>
        <b/>
        <sz val="12"/>
        <rFont val="Arial"/>
        <family val="2"/>
      </rPr>
      <t xml:space="preserve">1. </t>
    </r>
    <r>
      <rPr>
        <sz val="12"/>
        <rFont val="Arial"/>
        <family val="2"/>
      </rPr>
      <t xml:space="preserve">Establecer cronograma de calibración en tierra.
</t>
    </r>
    <r>
      <rPr>
        <b/>
        <sz val="12"/>
        <rFont val="Arial"/>
        <family val="2"/>
      </rPr>
      <t xml:space="preserve">2. </t>
    </r>
    <r>
      <rPr>
        <sz val="12"/>
        <rFont val="Arial"/>
        <family val="2"/>
      </rPr>
      <t xml:space="preserve">Gestionar comisiones de calibración.
</t>
    </r>
    <r>
      <rPr>
        <b/>
        <sz val="12"/>
        <rFont val="Arial"/>
        <family val="2"/>
      </rPr>
      <t>3.</t>
    </r>
    <r>
      <rPr>
        <sz val="12"/>
        <rFont val="Arial"/>
        <family val="2"/>
      </rPr>
      <t xml:space="preserve"> Certificar radioayudas.</t>
    </r>
  </si>
  <si>
    <t>Certificación de radioayudas calibradas en tierra</t>
  </si>
  <si>
    <r>
      <t xml:space="preserve">H6:028-18 Aterrizaje de aeronave en el aeropuerto Benito Salas de Neiva. Administrativa </t>
    </r>
    <r>
      <rPr>
        <sz val="12"/>
        <rFont val="Arial"/>
        <family val="2"/>
      </rPr>
      <t>El 9 de julio de 20118, durante la visita de la CGR a las instalaciones del DVOR/DME y los quipos de control aéreo de la torre de control TWR de dicho aeropuerto, se presentó el siguiente evento: La aeronave con número de vuelo 9044 procedente de Bogotá, dejaba el DVOR de Neiva, en esta posición se</t>
    </r>
  </si>
  <si>
    <t>Con lo anteriormente expresado, se pone de manifiesto algunas de deficiencias en los sistemas de comunicación y ayudas a la navegación aérea y las posibles causas de estas, lo que pone en riesgo la seguridad operacional de los servicios de aeronavegación prestados por el aeropuerto de Neiva.</t>
  </si>
  <si>
    <r>
      <rPr>
        <b/>
        <sz val="12"/>
        <rFont val="Arial"/>
        <family val="2"/>
      </rPr>
      <t>1.</t>
    </r>
    <r>
      <rPr>
        <sz val="12"/>
        <rFont val="Arial"/>
        <family val="2"/>
      </rPr>
      <t xml:space="preserve"> Diagnosticar las interferencias originadas en el aeropuerto de Neiva para programar el ajuste.
</t>
    </r>
    <r>
      <rPr>
        <b/>
        <sz val="12"/>
        <rFont val="Arial"/>
        <family val="2"/>
      </rPr>
      <t xml:space="preserve">2. </t>
    </r>
    <r>
      <rPr>
        <sz val="12"/>
        <rFont val="Arial"/>
        <family val="2"/>
      </rPr>
      <t>Poner a punto los equipos de cerro Gabinete y efectuar control de mantenimiento efectivo .</t>
    </r>
  </si>
  <si>
    <r>
      <rPr>
        <b/>
        <sz val="12"/>
        <rFont val="Arial"/>
        <family val="2"/>
      </rPr>
      <t>1.</t>
    </r>
    <r>
      <rPr>
        <sz val="12"/>
        <rFont val="Arial"/>
        <family val="2"/>
      </rPr>
      <t xml:space="preserve"> Coordinar visita con la ANE.
</t>
    </r>
    <r>
      <rPr>
        <b/>
        <sz val="12"/>
        <rFont val="Arial"/>
        <family val="2"/>
      </rPr>
      <t xml:space="preserve">2.1 </t>
    </r>
    <r>
      <rPr>
        <sz val="12"/>
        <rFont val="Arial"/>
        <family val="2"/>
      </rPr>
      <t xml:space="preserve">Gestionar comisión de mantenimiento correctivo a Cerro Gabinete. 
</t>
    </r>
    <r>
      <rPr>
        <b/>
        <sz val="12"/>
        <rFont val="Arial"/>
        <family val="2"/>
      </rPr>
      <t>2.2</t>
    </r>
    <r>
      <rPr>
        <sz val="12"/>
        <rFont val="Arial"/>
        <family val="2"/>
      </rPr>
      <t xml:space="preserve"> Gestionar comisones cada 3 meses para realizar seguimiento de estabilizacion del sistema.</t>
    </r>
  </si>
  <si>
    <r>
      <rPr>
        <b/>
        <sz val="12"/>
        <rFont val="Arial"/>
        <family val="2"/>
      </rPr>
      <t>1.</t>
    </r>
    <r>
      <rPr>
        <sz val="12"/>
        <rFont val="Arial"/>
        <family val="2"/>
      </rPr>
      <t xml:space="preserve"> Informe de acciones correctivas ANE.
</t>
    </r>
    <r>
      <rPr>
        <b/>
        <sz val="12"/>
        <rFont val="Arial"/>
        <family val="2"/>
      </rPr>
      <t>2.1</t>
    </r>
    <r>
      <rPr>
        <sz val="12"/>
        <rFont val="Arial"/>
        <family val="2"/>
      </rPr>
      <t xml:space="preserve"> Informe de mantenimiento correctivo.
</t>
    </r>
    <r>
      <rPr>
        <b/>
        <sz val="12"/>
        <rFont val="Arial"/>
        <family val="2"/>
      </rPr>
      <t xml:space="preserve">2.2 </t>
    </r>
    <r>
      <rPr>
        <sz val="12"/>
        <rFont val="Arial"/>
        <family val="2"/>
      </rPr>
      <t xml:space="preserve">Informes de seguimiento de estabilizacion del sistema. </t>
    </r>
  </si>
  <si>
    <r>
      <t xml:space="preserve">H7:028-18 Sistema de ventilación cuarto de equipos Aeropuerto Almirante Padilla – Riohacha. Administrativo </t>
    </r>
    <r>
      <rPr>
        <sz val="12"/>
        <rFont val="Arial"/>
        <family val="2"/>
      </rPr>
      <t>En visita realizada por la CGR al Aeropuerto Almirante Padilla de Riohacha el día 9 de julio, mientras se estaba realizando la inspección al hardware del sistema AWOS que mide las variables meteorológicas en el aeropuerto (adquirido mediante el contrato 17000814 A H2), se evidencio</t>
    </r>
  </si>
  <si>
    <t>Lo cual denota que se reconoce la evidencia y que es una acción que la entidad debe implementar en el corto plazo, para garantizar la vida útil de los equipos electrónicos.</t>
  </si>
  <si>
    <t>Mejorar las condiciones de ventilacion del cuarto de equipos de meteorología del Aeropuerto Almirante Padilla de la Ciudad de Riocha.</t>
  </si>
  <si>
    <r>
      <rPr>
        <b/>
        <sz val="12"/>
        <rFont val="Arial"/>
        <family val="2"/>
      </rPr>
      <t>1.</t>
    </r>
    <r>
      <rPr>
        <sz val="12"/>
        <rFont val="Arial"/>
        <family val="2"/>
      </rPr>
      <t xml:space="preserve"> Inspección de las instalaciones del cuarto de equipos torre de control Aeropuerto almirante Padilla. </t>
    </r>
    <r>
      <rPr>
        <b/>
        <sz val="12"/>
        <rFont val="Arial"/>
        <family val="2"/>
      </rPr>
      <t xml:space="preserve">2. </t>
    </r>
    <r>
      <rPr>
        <sz val="12"/>
        <rFont val="Arial"/>
        <family val="2"/>
      </rPr>
      <t xml:space="preserve">Levantamiento del proyecto de adecuación del Sistema de Ventilacion.
</t>
    </r>
    <r>
      <rPr>
        <b/>
        <sz val="12"/>
        <rFont val="Arial"/>
        <family val="2"/>
      </rPr>
      <t>3.</t>
    </r>
    <r>
      <rPr>
        <sz val="12"/>
        <rFont val="Arial"/>
        <family val="2"/>
      </rPr>
      <t xml:space="preserve"> Contrato de mantenimiento.
</t>
    </r>
    <r>
      <rPr>
        <b/>
        <sz val="12"/>
        <rFont val="Arial"/>
        <family val="2"/>
      </rPr>
      <t xml:space="preserve">4. </t>
    </r>
    <r>
      <rPr>
        <sz val="12"/>
        <rFont val="Arial"/>
        <family val="2"/>
      </rPr>
      <t>Acta de Recibo final a satisfacción.</t>
    </r>
  </si>
  <si>
    <r>
      <rPr>
        <b/>
        <sz val="12"/>
        <rFont val="Arial"/>
        <family val="2"/>
      </rPr>
      <t>1.</t>
    </r>
    <r>
      <rPr>
        <sz val="12"/>
        <rFont val="Arial"/>
        <family val="2"/>
      </rPr>
      <t xml:space="preserve"> Informe de inspección,
</t>
    </r>
    <r>
      <rPr>
        <b/>
        <sz val="12"/>
        <rFont val="Arial"/>
        <family val="2"/>
      </rPr>
      <t>2.</t>
    </r>
    <r>
      <rPr>
        <sz val="12"/>
        <rFont val="Arial"/>
        <family val="2"/>
      </rPr>
      <t xml:space="preserve"> Proyecto de adecuación,
</t>
    </r>
    <r>
      <rPr>
        <b/>
        <sz val="12"/>
        <rFont val="Arial"/>
        <family val="2"/>
      </rPr>
      <t>3.</t>
    </r>
    <r>
      <rPr>
        <sz val="12"/>
        <rFont val="Arial"/>
        <family val="2"/>
      </rPr>
      <t xml:space="preserve"> Contrato y
</t>
    </r>
    <r>
      <rPr>
        <b/>
        <sz val="12"/>
        <rFont val="Arial"/>
        <family val="2"/>
      </rPr>
      <t>4.</t>
    </r>
    <r>
      <rPr>
        <sz val="12"/>
        <rFont val="Arial"/>
        <family val="2"/>
      </rPr>
      <t xml:space="preserve"> Acta de recibo final/dias.</t>
    </r>
  </si>
  <si>
    <t>Presupuestar para la vigencia 2019, los recursos para la adquisición del equipo de aíre acondionados del sistema de ventilación del cuarto de eqwuipos del aeropuerto Almirante Padilla de Riohacha.</t>
  </si>
  <si>
    <r>
      <rPr>
        <b/>
        <sz val="12"/>
        <rFont val="Arial"/>
        <family val="2"/>
      </rPr>
      <t>1.</t>
    </r>
    <r>
      <rPr>
        <sz val="12"/>
        <rFont val="Arial"/>
        <family val="2"/>
      </rPr>
      <t xml:space="preserve"> Incluir adquisición en el  Plan de Aeropuerto 2019.
</t>
    </r>
    <r>
      <rPr>
        <b/>
        <sz val="12"/>
        <rFont val="Arial"/>
        <family val="2"/>
      </rPr>
      <t>2.</t>
    </r>
    <r>
      <rPr>
        <sz val="12"/>
        <rFont val="Arial"/>
        <family val="2"/>
      </rPr>
      <t xml:space="preserve">  Gestionar Adquisición e instalación.
</t>
    </r>
    <r>
      <rPr>
        <b/>
        <sz val="12"/>
        <rFont val="Arial"/>
        <family val="2"/>
      </rPr>
      <t xml:space="preserve">3. </t>
    </r>
    <r>
      <rPr>
        <sz val="12"/>
        <rFont val="Arial"/>
        <family val="2"/>
      </rPr>
      <t xml:space="preserve">Puesta en funcionamiento equipo.
</t>
    </r>
  </si>
  <si>
    <t>Informe de operatividad del equipo de aire acondicionado.</t>
  </si>
  <si>
    <r>
      <t xml:space="preserve">H8:028-18 Sistemas de radar de la Aerocivil a nivel nacional. Administrativo </t>
    </r>
    <r>
      <rPr>
        <sz val="12"/>
        <rFont val="Arial"/>
        <family val="2"/>
      </rPr>
      <t>De acuerdo con la información suministrada por la Entidad respecto al sistema de radares con que cuenta la Aerocivil para el control del tráfico aéreo del país, y con lo evidenciado en las torres de control TWR del aeropuerto Armenia y Pereira, se pudo establecer lo siguiente: De los 16 radares instalados que</t>
    </r>
  </si>
  <si>
    <t>La operatividad y funcional del TMA, no cuenta con control aéreo por debajo de los 10.000 pies de altura, (no se visualizan las aeronaves por debajo de dicha altura en la pantalla radar) por la salida del radar en cuestión, lo cual afecta la capacidad operativa del tránsito aéreo y la seguridad operacional en tal sentido.</t>
  </si>
  <si>
    <r>
      <rPr>
        <b/>
        <sz val="12"/>
        <rFont val="Arial"/>
        <family val="2"/>
      </rPr>
      <t>1.</t>
    </r>
    <r>
      <rPr>
        <sz val="12"/>
        <rFont val="Arial"/>
        <family val="2"/>
      </rPr>
      <t xml:space="preserve"> Programar la reposicion del radar Belalcazar.
</t>
    </r>
    <r>
      <rPr>
        <b/>
        <sz val="12"/>
        <rFont val="Arial"/>
        <family val="2"/>
      </rPr>
      <t>2.</t>
    </r>
    <r>
      <rPr>
        <sz val="12"/>
        <rFont val="Arial"/>
        <family val="2"/>
      </rPr>
      <t>Programar la reparacion de los Modulos y/o partes de los sistemas PSR en falla.</t>
    </r>
  </si>
  <si>
    <r>
      <rPr>
        <b/>
        <sz val="12"/>
        <rFont val="Arial"/>
        <family val="2"/>
      </rPr>
      <t>1.</t>
    </r>
    <r>
      <rPr>
        <sz val="12"/>
        <rFont val="Arial"/>
        <family val="2"/>
      </rPr>
      <t xml:space="preserve"> Ejecución contractual instalación y puesta en funcionamiento del radar.
</t>
    </r>
    <r>
      <rPr>
        <b/>
        <sz val="12"/>
        <rFont val="Arial"/>
        <family val="2"/>
      </rPr>
      <t>2.</t>
    </r>
    <r>
      <rPr>
        <sz val="12"/>
        <rFont val="Arial"/>
        <family val="2"/>
      </rPr>
      <t xml:space="preserve"> Ejecución contractual reparación fallas.</t>
    </r>
  </si>
  <si>
    <r>
      <rPr>
        <b/>
        <sz val="12"/>
        <rFont val="Arial"/>
        <family val="2"/>
      </rPr>
      <t>1.</t>
    </r>
    <r>
      <rPr>
        <sz val="12"/>
        <rFont val="Arial"/>
        <family val="2"/>
      </rPr>
      <t xml:space="preserve"> Acta de Recibo Final funcionamiento radar.
</t>
    </r>
    <r>
      <rPr>
        <b/>
        <sz val="12"/>
        <rFont val="Arial"/>
        <family val="2"/>
      </rPr>
      <t>2.</t>
    </r>
    <r>
      <rPr>
        <sz val="12"/>
        <rFont val="Arial"/>
        <family val="2"/>
      </rPr>
      <t xml:space="preserve"> Acta de Recibo Final repación fallas.</t>
    </r>
  </si>
  <si>
    <r>
      <t xml:space="preserve">H9:028-18 Certificaciones de calidad en operaciones y sistemas aeropuerto Riohacha – Concesión Aeropuertos de oriente. Administrativo con presunta incidencia disciplinaria </t>
    </r>
    <r>
      <rPr>
        <sz val="12"/>
        <rFont val="Arial"/>
        <family val="2"/>
      </rPr>
      <t>En visita realizada por la CGR al Aeropuerto Alfonso Lopez Pumarejo de Valledupar el día 10 de julio de 2018, se evidencia con respecto a las certificaciones de calidad que ostenta la concesión Aeropuertos de oriente,</t>
    </r>
  </si>
  <si>
    <t>Incumplimiento de la norma técnica en salud ocupacional (OHSAS 18001:2007), al no cumplir con parámetros básicos de salud ocupacional y seguridad industrial para la operación del mismo, lo cual se constituye en presunta falta disciplinaria.</t>
  </si>
  <si>
    <t>Mejorar las condiciones de organización de puesto de trabajo, instalaciones electricas e infraesctrutura de las torres de control de los aeropuertos de Riohacha y Valledupar</t>
  </si>
  <si>
    <r>
      <rPr>
        <b/>
        <sz val="12"/>
        <rFont val="Arial"/>
        <family val="2"/>
      </rPr>
      <t xml:space="preserve">1. </t>
    </r>
    <r>
      <rPr>
        <sz val="12"/>
        <rFont val="Arial"/>
        <family val="2"/>
      </rPr>
      <t xml:space="preserve">Inspección a los puestos de trabajo.
</t>
    </r>
    <r>
      <rPr>
        <b/>
        <sz val="12"/>
        <rFont val="Arial"/>
        <family val="2"/>
      </rPr>
      <t xml:space="preserve">2. </t>
    </r>
    <r>
      <rPr>
        <sz val="12"/>
        <rFont val="Arial"/>
        <family val="2"/>
      </rPr>
      <t xml:space="preserve">Levantamiento de proyecto de adecuación.
</t>
    </r>
    <r>
      <rPr>
        <b/>
        <sz val="12"/>
        <rFont val="Arial"/>
        <family val="2"/>
      </rPr>
      <t>3.</t>
    </r>
    <r>
      <rPr>
        <sz val="12"/>
        <rFont val="Arial"/>
        <family val="2"/>
      </rPr>
      <t xml:space="preserve"> Contrato de mantenimiento.
</t>
    </r>
    <r>
      <rPr>
        <b/>
        <sz val="12"/>
        <rFont val="Arial"/>
        <family val="2"/>
      </rPr>
      <t xml:space="preserve">4. </t>
    </r>
    <r>
      <rPr>
        <sz val="12"/>
        <rFont val="Arial"/>
        <family val="2"/>
      </rPr>
      <t>Recibo final a satisfacción.</t>
    </r>
  </si>
  <si>
    <r>
      <rPr>
        <b/>
        <sz val="12"/>
        <rFont val="Arial"/>
        <family val="2"/>
      </rPr>
      <t xml:space="preserve">1. </t>
    </r>
    <r>
      <rPr>
        <sz val="12"/>
        <rFont val="Arial"/>
        <family val="2"/>
      </rPr>
      <t xml:space="preserve">Informe de inspección,
</t>
    </r>
    <r>
      <rPr>
        <b/>
        <sz val="12"/>
        <rFont val="Arial"/>
        <family val="2"/>
      </rPr>
      <t>2.</t>
    </r>
    <r>
      <rPr>
        <sz val="12"/>
        <rFont val="Arial"/>
        <family val="2"/>
      </rPr>
      <t xml:space="preserve"> Proyecto de adecuación,
</t>
    </r>
    <r>
      <rPr>
        <b/>
        <sz val="12"/>
        <rFont val="Arial"/>
        <family val="2"/>
      </rPr>
      <t xml:space="preserve">3. </t>
    </r>
    <r>
      <rPr>
        <sz val="12"/>
        <rFont val="Arial"/>
        <family val="2"/>
      </rPr>
      <t xml:space="preserve">Contrato,
</t>
    </r>
    <r>
      <rPr>
        <b/>
        <sz val="12"/>
        <rFont val="Arial"/>
        <family val="2"/>
      </rPr>
      <t>4.</t>
    </r>
    <r>
      <rPr>
        <sz val="12"/>
        <rFont val="Arial"/>
        <family val="2"/>
      </rPr>
      <t xml:space="preserve"> Acta de Recibo Final. </t>
    </r>
  </si>
  <si>
    <t xml:space="preserve">  DIRECCIÓN REGIONAL ATLÁNTICO</t>
  </si>
  <si>
    <r>
      <t xml:space="preserve">H10:028-18 Mitigación de incidentes mes de febrero de 2018 CGAC – Torre de Control – Comunicación Radar ACC Bogotá. Administrativo </t>
    </r>
    <r>
      <rPr>
        <sz val="12"/>
        <rFont val="Arial"/>
        <family val="2"/>
      </rPr>
      <t>Una vez analizada y recopilada información sobre los incidentes acaecidos entre el 17 y el 22 de febrero de 2018 (en relación a la falla total de comunicaciones y radar ACC Bogotá) mediante el oficio UAEAC-SA-001 del 27 de julio de 2018, se evidencia que</t>
    </r>
  </si>
  <si>
    <t>Esto indica también deficiencias en los controles y protocolos de soporte técnico de la entidad, que comprometen las funciones esenciales del cuidado de los equipos que prestan servicios a la aviación civil.</t>
  </si>
  <si>
    <r>
      <rPr>
        <b/>
        <sz val="12"/>
        <rFont val="Arial"/>
        <family val="2"/>
      </rPr>
      <t>1.</t>
    </r>
    <r>
      <rPr>
        <sz val="12"/>
        <rFont val="Arial"/>
        <family val="2"/>
      </rPr>
      <t xml:space="preserve"> Continuar con el avance del Plan de Mitigación al 73% que se adelanta entre el 18 de febrero y 18 de septiembre de 2018 y los detalles de seguimiento contenidos.
</t>
    </r>
    <r>
      <rPr>
        <b/>
        <sz val="12"/>
        <rFont val="Arial"/>
        <family val="2"/>
      </rPr>
      <t xml:space="preserve">2. </t>
    </r>
    <r>
      <rPr>
        <sz val="12"/>
        <rFont val="Arial"/>
        <family val="2"/>
      </rPr>
      <t xml:space="preserve">Realización nota aclaratoria en las Actas de seguimiento de Auditoria al Plan de Mitigación  por parte de la Secretaria de Seguridad Aérea
</t>
    </r>
  </si>
  <si>
    <r>
      <rPr>
        <b/>
        <sz val="12"/>
        <rFont val="Arial"/>
        <family val="2"/>
      </rPr>
      <t>1.</t>
    </r>
    <r>
      <rPr>
        <sz val="12"/>
        <rFont val="Arial"/>
        <family val="2"/>
      </rPr>
      <t xml:space="preserve">Enviar correo electrónico en el que se Anexa Acta No. 36 
</t>
    </r>
    <r>
      <rPr>
        <b/>
        <sz val="12"/>
        <rFont val="Arial"/>
        <family val="2"/>
      </rPr>
      <t>2.</t>
    </r>
    <r>
      <rPr>
        <sz val="12"/>
        <rFont val="Arial"/>
        <family val="2"/>
      </rPr>
      <t>Incluir en las Actas de seguimiento de Auditoria al Plan de Mitigación la aclaración de que el "Cierre de inspección" hace referencia al  seguimiento y no a la auditoría.</t>
    </r>
  </si>
  <si>
    <t>FILA_810</t>
  </si>
  <si>
    <t>FILA_811</t>
  </si>
  <si>
    <t>FILA_812</t>
  </si>
  <si>
    <t>FILA_813</t>
  </si>
  <si>
    <t>FILA_814</t>
  </si>
  <si>
    <t>FILA_815</t>
  </si>
  <si>
    <t>FILA_816</t>
  </si>
  <si>
    <t>FILA_817</t>
  </si>
  <si>
    <t>FILA_818</t>
  </si>
  <si>
    <t>FILA_819</t>
  </si>
  <si>
    <t>FILA_820</t>
  </si>
  <si>
    <t>FILA_821</t>
  </si>
  <si>
    <t>FILA_822</t>
  </si>
  <si>
    <t>FILA_823</t>
  </si>
  <si>
    <t>FILA_824</t>
  </si>
  <si>
    <t>Se anexo Carta del Proveedor de los vidrios 2. Informe del 30/08/2014 3. Acta de Comité Septiembre 02 de 2014 4. Correo electrónico del 08 de Octubre de 2014 5. 
Se anexa oficio No. 4600-2018026823 de 28/08/2018 remisión del caso al Grupo de Investigación Disciplinarias.</t>
  </si>
  <si>
    <t xml:space="preserve">1.  Se  escalo la  llamada  a la oficina  de informatica a traves de la mesa de ayuda.   Se  adjunta  en la carpeta  H41 12-17  en  formato ppdf la  evidencia  del  reporte.
2.  Se   adjunta  la  informacion correspondiente  al  cierre  de la  llamada  donde  se  informa  que  se han  realizado  los  ajustes.
</t>
  </si>
  <si>
    <t>Actualmente se adelanta la Licitación Pública No. 18001023-H3. Se autorizo la publicación del pliego borrador en el Comité de Contratación celebrado el 11/07/2018
Se anexa Cto No. 18001023 H3 de 2018, Garantías y Acta de Aprobación.
Se anexa Acta de inicio Cto 18001023 H3 2018</t>
  </si>
  <si>
    <t>Se solicito al CEA capacitación en COBIT para los servidres públicos de la DI.
Se anexan Certificados de Capacitación COBIT.</t>
  </si>
  <si>
    <t>Se anexa Poliza de Cumplimiento Entidad Estatal No. 40-44-101044124 de 09/11/2017 ajustada.
Se anexa acta número 11 de comité de Inmuebles en el cual el director Regional Valle aprueba solicitudes de arrendamiento</t>
  </si>
  <si>
    <t>Seguimiento a implementación del Manual de Contratación y circular 070 del 2016 a los funcionarios y contratistas de la Dirección de Infraestructura Aeroportuaria
Resolución de liquidación unilateral y oficio de solicitud investigación disciplinaria.</t>
  </si>
  <si>
    <t>Verificación de la implementación del Manual de Contratación y Circular  070 de 2016 en el acta de liquidación.
Resolución de liquidación unilateral y oficio de solicitud investigación disciplinaria.</t>
  </si>
  <si>
    <t>Circular.
Resolución de liquidación unilateral.
Remisión Grupo Investigaciones Disciplinarias.</t>
  </si>
  <si>
    <t xml:space="preserve">Se anexa informe del Interventor del Contrato de Obra Pública No. 15000121-OK. Ver informe apartir de la pagina No. 7
</t>
  </si>
  <si>
    <t xml:space="preserve">Se anexa informe del Interventor del Contrato de Obra Pública No. 15000207-OH. Ver informe rendimiento financiero y amortización del anticipo apartir de la pagina No. Xxxxxx
</t>
  </si>
  <si>
    <r>
      <t xml:space="preserve">Se anexan información de los contrato de obra 110003014, 11000337, 1313000270, 14000146, 14000147, 15000235-236, 151054 y 15000875.
Se anexan oficios Nos. 4600-2018032766, 4600-2018032763 4600-2018032640 de de 08 y 09/10/2018 respectivamente y 4602-2018030252 del 24/09/2018 remitiendo información de los contratos relacionados anteriormente.
</t>
    </r>
    <r>
      <rPr>
        <sz val="12"/>
        <color rgb="FFFF0000"/>
        <rFont val="Arial"/>
        <family val="2"/>
      </rPr>
      <t>Pendiente comprobante de contabilización.</t>
    </r>
  </si>
  <si>
    <t>2. Registro de asistencia y/o Socialización.</t>
  </si>
  <si>
    <t>Se anexa oficio de socialización de la circular 070 de 2017 No. 4602-2017028288 del 18/10/2017 y correo cumplimiento de solcialización.</t>
  </si>
  <si>
    <t>Se anexa Circular Número 3001.250.2-2016020654 del 02/08/2016.
Se anexa correo electrónico de aprobación de solicitud de arriendo y solicitud de documentos Aeropuerto de popaya.
Concepto de viabilidad Aeropuerto de Guapi.
Se anexa notificación vencimiento contrato de arrendamiento Aeropuerto de Tumaco.</t>
  </si>
  <si>
    <t>Adjunto correos notificatorios de aprobación de solicitudes incluido la carta de aceptación de pagos de honorarios a la Lonja del Cauca.
Se anexa solicitud de arrendamiento
Se anexa formato ingreso de clientes
Se anexa Acta de aprobación de garantías y pliza de cumplimiento Entidad estatal.
Se anexa cuadro de trazabilidad polizas de garantía de cumplimiento.</t>
  </si>
  <si>
    <t>Se realiza validaciones con Medicina de Aviación y se deja disponible el módulo para pruebas por parte de los usuarios.
Se anexa informe de avance del modulo de certificación aeromedia.
Se esta implementando cambios solicitados por el área, además es necesario independizar el módulo para no afectar el desempeño del los demás módulos del sistema.</t>
  </si>
  <si>
    <t>A través de los oficios con números de radicado: 3400 – 2016023061 de 25/08/2016, 3400-2018008519 de 23/03/2018 y 3400 - 2018037668 de 16/11/2018, se ha solicitado a la Secretaría de Sistemas Operacionales replicar el esquema de obtención de datos de los FDP de Barranquilla, Rionegro, San Andrés, Villavicencio, etc. utilizando la misma configuración de Bogotá.</t>
  </si>
  <si>
    <t>Actividades realizadas:
1. Reunión realizada entre la Dirección de Telecomunicaciones, Dirección Financiera, Dirección de Informática y Control Interno, para analizar la viabilidad de obtener de los datos ASTERIX categoría 062 del FDS. Se anexa acta.</t>
  </si>
  <si>
    <t>Actividades realizadas:
3. Verificación de obtención de datos en el switch donde está conectado el servidor FDS, ubicado en el CGAC, por medio de un puerto espejo de la vlan 700.</t>
  </si>
  <si>
    <t>Actividades realizadas:
4. Configuración de un puerto espejo de la vlan 700 en el switch Nexus. Se verifica conectividad a través de un analizador de tráfico</t>
  </si>
  <si>
    <t>En el Sistema BSM se configuro el monitoreo de los equipos donde estan instalados los modulos del SIA/AIM.</t>
  </si>
  <si>
    <t>A través de los oficios con números de radicado: 3400 – 2016023061 de 25/08/2016, 3400-2018008519 de 23/03/2018 y 3400 - 2018037668 de 16/11/2018, se ha solicitado a la Secretaría de Sistemas Operacionales replicar el esquema de obtención de datos de los FDP de Barranquilla, Rionegro, San Andrés, Villavicencio, etc. utilizando la misma configuración de Bogotá.
La DT entrega los datos disponibles en el sistema INDRA ICON del CGAC a la D INF desde los servidores FDP, los cuales estan alimentados por los sensores de vigilancia Radar, ADS-B y las actualizaciones realizadas por el personal ATC, actualmente esta es la informacion que el sistema esta en la capacidad de entregar de automaticamente, adicional ya se entrego una trama de datos adicional a la D INF para complementar la informacion previa, la cual es la Asterix CAT62, este protocolo de datos contiene informacion adicional la cual esta siendo evaluada para detrerminar si puede ser usada para mejorar el proceso de facturacion.</t>
  </si>
  <si>
    <t>Se anexa Circular de fecha 21 de junio de 2018 y soporte de socialización.
Se anexan registros presupuestales en las muestras.</t>
  </si>
  <si>
    <t>Se anexan muestras de 10 contratos generados despues de la Circular.</t>
  </si>
  <si>
    <t>Se utiliza la parametrización del SECOP II, el cual no permite ejecutar cada una de las faces contractuales sin el lleno de los requisitos previos.</t>
  </si>
  <si>
    <t>22/11/2018 - VMVR</t>
  </si>
  <si>
    <t>04/10/2018 - VMVR</t>
  </si>
  <si>
    <t>30/07/2018 - VMVR</t>
  </si>
  <si>
    <t>04/09/2018 - VMVR.</t>
  </si>
  <si>
    <t>19/11/2018 - VMVR</t>
  </si>
  <si>
    <t>Sistema aproximación con avance del 100%.
Acompañamiento a la IATA 100%.
Restructructuracion espacio aéreo 100%.
Servicio Radar SPP, PEI, BGA 100%.
Automatización AIM al 100%.
e-FPL 100%.
Implementación FSS  100%
01/08/18 Inicia capacitación faltante
15/09/18 AIP/Col queda actualizado
30/11/18 Actualizado con la ultima AMDT
Se anexa informe Oficio No. 4110.160.-2018038355 de 21/11/2018</t>
  </si>
  <si>
    <t>Cerrado 27/11/2018 VMVR</t>
  </si>
  <si>
    <t>Se anexa comunicación de la Agencia Nacional del Espectro No. GD 008590 E 2018
Se anexa Oficio No. 4202. 2018038384 de 30/08/18 Ajustes Parametros Técnicos Emisora Ejercito Nacional 99.7 MHZ Cerro Neiva</t>
  </si>
  <si>
    <t xml:space="preserve">Se anexa Informe de restablecimiento de los radio canales.
Se anexa Informe sobre la similitud de la publicación de la cobertura con el AIP. </t>
  </si>
  <si>
    <t>Se anexan actas mesa de trabajo
Se anexa Listado asistencia GSAN 3.4  de 04 10 18
Se anexa oficio No. 42000 2018030878 de 27/09/2018 Información Capacitación Herramientoa Isolución.
Se anexa oficio 4200 2018032161 de 04/10/18 solicitud capacitación.</t>
  </si>
  <si>
    <t xml:space="preserve">Se anexa informe del Supervisor del Contrato 14000034-OH-2014, donde indica que en la ejecución de este contrato se mejoraron las rejillas que se encuentran en plataforma, haciendo un cambio de las que se encontraban en concreto reforzado por una en hierro, las cuales se cumplieron con las especificaciones técnicas. </t>
  </si>
  <si>
    <t>Se anexa acta de incio repación del radar de 05/10/2018
Se anexa informe de visita de 18/10/2018
Se anexa cronograma de actividades.</t>
  </si>
  <si>
    <t xml:space="preserve">Se anexa comunicación No. 4203,2016026602 de 23/09/16 
Se anexa socialización Circular No. 036 versión 05
Se anexa Guía para la Gestión de Mantenimiento Sistemas Operacionales
</t>
  </si>
  <si>
    <r>
      <rPr>
        <b/>
        <sz val="12"/>
        <rFont val="Arial"/>
        <family val="2"/>
      </rPr>
      <t>1.</t>
    </r>
    <r>
      <rPr>
        <sz val="12"/>
        <rFont val="Arial"/>
        <family val="2"/>
      </rPr>
      <t xml:space="preserve"> Acta de inspección No. 39
</t>
    </r>
    <r>
      <rPr>
        <b/>
        <sz val="12"/>
        <rFont val="Arial"/>
        <family val="2"/>
      </rPr>
      <t xml:space="preserve">2. </t>
    </r>
    <r>
      <rPr>
        <sz val="12"/>
        <rFont val="Arial"/>
        <family val="2"/>
      </rPr>
      <t>Formato de Acta que incluya  nota aclaratoria</t>
    </r>
  </si>
  <si>
    <t xml:space="preserve">Se anexa formato Cierre de inspección ANS Acta No. 039 de 16/04/18
Se anexa Plan de Acción con Formato Actualizado de 14/02/2018
</t>
  </si>
  <si>
    <r>
      <t>H1:028-18 Proceso de licitación No. 17001220H2 - ILS Aeropuerto Dorado. Administrativo con presunta incidencia Disciplinaria</t>
    </r>
    <r>
      <rPr>
        <sz val="12"/>
        <rFont val="Arial"/>
        <family val="2"/>
      </rPr>
      <t xml:space="preserve"> Realizada la revisión y evaluación de la documentación del proceso de contratación No. 17001220 H2 ILS del Aeropuerto El Dorado suministrada por la Entidad y la publicada en el SECOP, se evidenciaron deficiencias relacionadas con el cumplimiento de las normas esta</t>
    </r>
  </si>
  <si>
    <t>Se anexan cuatro (4) Actas de mesas de trabajo.
Se anexan Listados de asistencia adjuntos a las actas.</t>
  </si>
  <si>
    <t>Se anexa Listado asistencia GSAN 3.4  de 04 10 18
Se anexa oficio No. 42000 2018030878 de 27/09/2018 Información Capacitación Herramientoa Isolución.
Se anexa oficio 4200 2018032161 de 04/10/18 solicitud capacitación.
Se anexa certificación y listado de asistencia de capacitación en SECOP II</t>
  </si>
  <si>
    <t>Se anexa acta del 15 de septiembre de 2015, que este hallazgo esta en cabeza de ANI y se revisará para incluir en el acta liquidación del contrato de concesión.Se adjunta comunicación cierre y archivo indagaciion preliminar No.6-0-018-18</t>
  </si>
  <si>
    <t>Se firmo el Contrato 18001023H3 el 24/09/2018 cuyo objeto, adquisición, instalación y puesta en funcionamiento de aplicaciones auxiliares a SIIF Nación utilizando última versión del software JDEDWARDS, se encuentran en pruebas del software.</t>
  </si>
  <si>
    <t>Mediante Res.03645 de 23/11/2018 se aprobaron las politicas contables a aplicar en la Entidad.</t>
  </si>
  <si>
    <t xml:space="preserve">Actividades realizadas:
4. Configuración de un puerto espejo de la vlan 700 en el switch Nexus. Se verifica conectividad a través de un analizador de tráfico. </t>
  </si>
  <si>
    <r>
      <t xml:space="preserve">H47:013-16 Servicio de Salvamento y Extinción de Incendios “SEI” SKFL.  Administrativo. </t>
    </r>
    <r>
      <rPr>
        <sz val="12"/>
        <color rgb="FFFF0000"/>
        <rFont val="Arial"/>
        <family val="2"/>
      </rPr>
      <t>Claramente el numeral 14.6.1.1 del RAC establece como objetivo principal del SEI, salvar vidas en caso de accidentes o incidentes de aviación, ocurridos dentro del aeropuerto o su zona de influencia 9 kilómetros a partir del centro del aeropuerto. Sin embargo, existen hechos que se le comunicaron</t>
    </r>
  </si>
  <si>
    <r>
      <t xml:space="preserve">H35:012-17 Oportunidad suministro de dotación bomberos. Administrativo  con presunta incidencia disciplinaria. </t>
    </r>
    <r>
      <rPr>
        <sz val="12"/>
        <color rgb="FFFF0000"/>
        <rFont val="Arial"/>
        <family val="2"/>
      </rPr>
      <t>En el Acta 1 del  Comité de Conciliaciones  de la Unidad Administrativa Especial de la Aeronáutica Civil, suscrita para el Comité  del 25 de enero de 2016, se evidencia que la entidad, no suministró a los bomberos la dotación a que tienen  derecho desde el 2009 hasta el 2014,</t>
    </r>
  </si>
  <si>
    <t>Actividades realizadas:
2. Reunión con el fabricante INDRA para que ellos indiquen la manera de obtener los datos categoría 062. Se anexa correo. Se adjunta el acta de recibo final de la ampliacion de las torres remotas contrato 17001419 H1</t>
  </si>
  <si>
    <t>Actividades realizadas:
Se adjunta el acta de recibo final de la ampliacion de las torres remotas contrato 17001419 H1</t>
  </si>
  <si>
    <t>Se elaboro resolucion borrador que se encuentra en revision por las areas</t>
  </si>
  <si>
    <t>Fichas de remisibilidad- expedicion de Resolucion de saneamiento</t>
  </si>
  <si>
    <t xml:space="preserve">Se anexa Resolucion No. 4221 de 28 de diciembre 2018 por la cual se realiza saneamiento contable. Las fichas de remisibilidad por su gran volumen reposan en el archivo grupo cartera.
</t>
  </si>
  <si>
    <t>22-01-2019.Con la actualizacion del software financiero los procedimientos que se impacten con esta actividad seran actualizados.</t>
  </si>
  <si>
    <t>Se firmo el Contrato 18001023H3 el 24/09/2018 cuyo objeto, adquisición, instalación y puesta en funcionamiento de aplicaciones auxiliares a SIIF Nación utilizando última versión del software JDEDWARDS, se encuentran en pruebas del software se amplio vigencia contrato abril 2019.</t>
  </si>
  <si>
    <t>1. Seguimiento al avance del proyecto de actualización del software financiero.</t>
  </si>
  <si>
    <t>Actas de seguimiento al cronograma de actividades.</t>
  </si>
  <si>
    <t>SE ANEXAN ACTAS 1,2,3 depuracion operaciones aereas-Se firmo contrato 18001023H3 el 24/09/2018 cuyo objeto, adquisición, instalación y puesta en funcionamiento de aplicaciones auxiliares a SIIF Nación.  se amplio vigencia contrato abril 2019.</t>
  </si>
  <si>
    <t>Realizar Seguimiento a las actividades desarrolladas con el contratista tendientes a la solucion de cada uno de los items que componen el hallazgo.</t>
  </si>
  <si>
    <t xml:space="preserve">Actas de seguimiento (2), cronograma de actividades (1) y acta de recibo final (1)
</t>
  </si>
  <si>
    <t xml:space="preserve">Programar y celebrar las mesas de trabajo, con las areas involucradas, con el propósito de actualizar y establecer los controles requeridos.
</t>
  </si>
  <si>
    <t xml:space="preserve">Acta de requerimiento convertir informes PDF a excel.
</t>
  </si>
  <si>
    <t>Acta de seguimiento (2), cronograma (1), acta de recibo final (1)</t>
  </si>
  <si>
    <t>Solicitar al proveedor del servicio la opcion de consulta de registros especificos con la facturacion relacionada</t>
  </si>
  <si>
    <t>Levantamiento de informacion tendientes a configurar la consulta requerida.</t>
  </si>
  <si>
    <t xml:space="preserve">Una vez entregado el reporte por el contratista Amazing, Se realizaran las conciliaciones entre los modulos financieros </t>
  </si>
  <si>
    <t>Acta de entrega opcion de reporte en el aplicativo JDE por el contratista (1) Actas de conciliacion mensual(2).</t>
  </si>
  <si>
    <t>COORDINACION SEI NACIONAL/DIRECCIÓN DE TALENTO HUMANO</t>
  </si>
  <si>
    <t xml:space="preserve">Soporte del CEA donde consta asistencia funcionario curso de rescate en aguas abiertas.- Soat vigencia 2018 -2019- se instalo timbre a la base accionado desde la TW. se realixo poda de los arboles en las diferentes cabeceras contrato No. xxxx- Señalizacion y capacitacion conscientizacion </t>
  </si>
  <si>
    <t xml:space="preserve">Verificación de la implementación del Mnaual de Contratación y Circular  070 de 2016 en el acta de liquidación. </t>
  </si>
  <si>
    <t xml:space="preserve"> Informacion proceso Cobro coactivo en lo relacionado con la amortizacion del anticipo (608,3 MM) y la sancion impuesta al contratista (782 MM) </t>
  </si>
  <si>
    <t>Solicitar informe de interventoría.
Elaborar oficio remisorio a la Dirección Administrativa.</t>
  </si>
  <si>
    <t>Fecha cierre hallazgo</t>
  </si>
  <si>
    <t>Comenatrios</t>
  </si>
  <si>
    <t xml:space="preserve">Enero 23 de 2019:Se Evidencia Reporte  SIIF NACIÓN  Saldo por imputar  Ingresos Presupuestales  de la Vgencia 2017 y Reporte de Enero a Noviembre de 2018, Saldos por Imputar. </t>
  </si>
  <si>
    <t>Mediante Res.03645 de 23/11/2018 se aprobaron las politicas contables a aplicar en la Entidad.Se firmo contrato 18001023H3 el 24/09/2018 cuyo objeto, adquisición, instalación y puesta en funcionamiento de aplicaciones auxiliares a SIIF Nación.  se amplio vigencia contrato abril 2019.-Se cierra con la terminacion del contrato.</t>
  </si>
  <si>
    <r>
      <rPr>
        <b/>
        <sz val="12"/>
        <rFont val="Arial"/>
        <family val="2"/>
      </rPr>
      <t xml:space="preserve">30/01/2019: Adjunto ofic. </t>
    </r>
    <r>
      <rPr>
        <sz val="12"/>
        <rFont val="Arial"/>
        <family val="2"/>
      </rPr>
      <t xml:space="preserve">2018019512 y 2018021107  de la OCEI enviado al Grupo de Inmuebles mediante el cual se remiten los formatos de inmuebles diligenciados  obras ejecutadas Otrosí 07 al contrato de concesión 6000169-OK-2006. (aeropuerto EL Dorado de Bogotá) y obras contrato de concesion 8000011-OK-2008 CENTRONORTE Aeropuertos de Corozal y Carepa. 
</t>
    </r>
  </si>
  <si>
    <t>30-01-2019 Se anexa acta de seguimiento donde se menciona la mejora de la infraestructura de comunicación-se mejoro la calidad de la informacion impactando los reclamos-se adquirireon compromisos en la busaqueda de la automatizacion del proceso de lectura de la informacion que redunadara en la oportunida y calidad del dato.</t>
  </si>
  <si>
    <t>Se firmo acta de requerimeinto al contratista, se anexa contrato 18001023H3 el 24/09/2018, cronograma y actas de seguimiento objeto, adquisición, instalación y puesta en funcionamiento de aplicaciones auxiliares a SIIF Nación.  se amplio vigencia contrato abril 2019.-se adjunta acta donde se verificaron la inclusion de los requerimientos de hallazgos de CGR.</t>
  </si>
  <si>
    <t>30-01-2019 se expidio y se socializo el procedimiento de auditorias a los aeropuertos.</t>
  </si>
  <si>
    <t>30-01-2019 con el apoyo de la DINF se optimizó el flujo de informacion hacia el proceso de facturacion, se adelantan acciones para mejorar la oportunidad en la transmision de datos.</t>
  </si>
  <si>
    <t>30-01-2019 Se realizo el requerimiento al proveedor a través del formato establecido el cual fue atendido y solucionado.</t>
  </si>
  <si>
    <t>30-01-2019 Con Resolucion 3731 del 1 de diciembre de 2017  se asigno a los Jefes Administrativos y Financieros de la Regional el archivo y custodia de las fajas de progresos resultante de las operaciones realizadas en los aeropuertos.</t>
  </si>
  <si>
    <t>30-01-2019 se aporto solicitud al area correspondiente de los documentos por los cuales se efectuo la reclasificacion.</t>
  </si>
  <si>
    <t>30-01-2019 se elaboro circular para las areas ejecutoras de gastos para que se de cumplimiento en las fechas definidas.</t>
  </si>
  <si>
    <t>Evidenciar el litigio juridico presentado en contra de la entidad por parte de la interventoria ante incumplimiento del contrato de obra.</t>
  </si>
  <si>
    <t>Se solicitara en cobro coactivo los documentos que evidencien el estado del proceso juridico</t>
  </si>
  <si>
    <t>Se anexa mandamiento de pago 10 de agosto de 2017, y actuacion del grupo de investigacione disciplinarias informando apertura del proceso disciplinario.
Se anexa Res. No. 03202 de 2016 liquidación unilateral.</t>
  </si>
  <si>
    <t xml:space="preserve">ante la liquidacion unilateral declarada por la Entidad no procede acta de liquidacion </t>
  </si>
  <si>
    <t>30-01-2019 se adjunta acta de recibo final</t>
  </si>
  <si>
    <t>Se adjunta muestra trimestral en herramienta project</t>
  </si>
  <si>
    <t>Se adjunta acta de socializacion.</t>
  </si>
  <si>
    <t>Se anexa muestra de estudios previos donde se observa una planeacion adecuada se los mismos.</t>
  </si>
  <si>
    <t>Se adjunta acta.</t>
  </si>
  <si>
    <t xml:space="preserve">Circular y Correo Electrónico. </t>
  </si>
  <si>
    <t xml:space="preserve">Enero 30 de 2019: Se evidencia  Circular  No.3304.082.2018021720 del 21.05.2018 firmada por el Coordinador Grupo Cartera Asunto: Aplicación Notas pendientes. Correo Electrónico del 12.12.2018 del Coordinador de Grupo enviado a los Analistas de Cartera, socializando Procedimiento. </t>
  </si>
  <si>
    <t xml:space="preserve">Establecer la efectividad del saldo a favor del cliente y aplicar   el ajuste correspondiente.
</t>
  </si>
  <si>
    <t xml:space="preserve">Reporte ajustes de notas de los analistas de cartera
</t>
  </si>
  <si>
    <t xml:space="preserve">Enero 30 de 2019: Se evidencian Correos Electrónicos   y   Reportes de Notas Aplicadas de los Analistas de Cartera a los Clientes informando  de  la Aplicación de las  Notas. </t>
  </si>
  <si>
    <t>3. Generar Reportes Cierre Mensual Cartera de Prepagos y Reportes de Integridad. .</t>
  </si>
  <si>
    <t>Generar Reportes Cierre Mensual Cartera de Prepagos y Reportes de Integridad. .</t>
  </si>
  <si>
    <t xml:space="preserve">Reportes de Integridad (12)y Reportes Cierre Mensual Cartera prepagos(1). </t>
  </si>
  <si>
    <t xml:space="preserve">Enero 30 de 2019:  Se evidencia   Reportes   de Integridad Facturación- Cartera- Contabilidad,  de los meses de enero a diciembre de 2018. Reportes De Cartera  de Prepagos del cierre del mes de diciembre de 2018. </t>
  </si>
  <si>
    <t>Cartera realizara la clasificación de los recaudos que carga mensualmente  el  módulo de Tesorería  y  los cruza  con  las causaciones que carga el Grupo de Facturación. Posteriormente procede al registro   en el SIIF Obteniendo un No. de comprobante de ingreso, disminuyendo el Valor  de la cartera en SIIF.</t>
  </si>
  <si>
    <t>Reportes de SIIF Nacion modulo presupuesto de ingreso 2017 y 2018</t>
  </si>
  <si>
    <t>Actividades realizadas:
5. Configuración equipo de pruebas para la obtención de los datos categoría 062. A través del analizador de protocolos se comprueba en el puerto 50001 la recepción de información en el equipo de pruebas. Se adj. email donde Coord. Nal. AIM  solicita la realización de una AIC en donde se incluya en la casilla 18 del FPL el nombre del explotador de la aeronave</t>
  </si>
  <si>
    <t>Actividades realizadas:
6. Se verifica que la información obtenida corresponde a datos categoría 62, utilizando el software de eurocontrol ASTERIX protocol Analyzer. se anexa correo.Se adj. email donde Coord. Nal. AIM  solicita la realización de una AIC en donde se incluya en la casilla 18 del FPL el nombre del explotador de la aeronave</t>
  </si>
  <si>
    <t>se anexa correo.Se adj. email donde Coord. Nal. AIM  solicita la realización de una AIC en donde se incluya en la casilla 18 del FPL el nombre del explotador de la aeronave</t>
  </si>
  <si>
    <t>Se anexa correo emitido por el AIS/COM</t>
  </si>
  <si>
    <t>Actividades realizadas:
6. Se verifica que la información obtenida corresponde a datos categoría 62, utilizando el software de eurocontrol ASTERIX protocol Analyzer. se anexa correo.Se anexa correo emitido por el AIS/COM</t>
  </si>
  <si>
    <t>Actividades realizadas:
5. Configuración equipo de pruebas para la obtención de los datos categoría 062. A través del analizador de protocolos se comprueba en el puerto 50001 la recepción de información en el equipo de pruebas.Se anexa correo emitido por el AIS/COM</t>
  </si>
  <si>
    <t>Se adelanta el  levantamiento de la información que garantice el cumplimiento de la acción de mejora propuesta. Asi:
Identificación de requisitos mínimos de publicación para la gestión contractual y administrativa (matriz)
Verificación de requisitos mínimos legales de publicación frente a los publicados en la página web de la Entidad (adjunta resultado verificación regionales y central)</t>
  </si>
  <si>
    <t>1.Determinar al viabilidad juridica de las acciones respecto a la liquidación del convenio.
2.Conceptuar por parte del Grupo Contractual en relación al resultado del análisis juridico respecto a la liquidación del convenio en mención
3. Proponer mecanismos de control en la entidad que propenda por la liquidación oportuna de los contratos.</t>
  </si>
  <si>
    <t>1. Analizar el contexto actual del hallazgo para determinar la viabilidad juridica de las acciones a tomar.
2. Emitir y oficializar concepto de la Dirección Administrativa, en relación al resultado del análisis juridico
3.Documentar y socializar los controles y mecanismos definidos para propender por la liquidación oportuna de los contratos</t>
  </si>
  <si>
    <t>Controles documentados y socializados
Concepto emitido por la Dirección Administrativa respecto a viabilidad Juridica de las acciones a  tomar.</t>
  </si>
  <si>
    <t xml:space="preserve">Se envió comunicaciones a la SSO y ADM  la manera de legalizar y reportar las Obras generadas por contratos adelantados por la entidad, se anexan  evidencias:
Oficio 3001.2018023249_Dir Adtiva -   3001.2018023589_Oficio SSO - Reporte de Obras por Contratos- * Reporte_FRM_Obras_Ibague
* Reporte_FRM_Obras_Popayan- 058308_Contablz_IBG
* 1058309_Contablz_PPY
</t>
  </si>
  <si>
    <t>Se encuentra en proceso de levantamiento de informacion</t>
  </si>
  <si>
    <t>A través de la Oficina Asesora Juridica y la alcaldia de Hato Corozal se realizara diligencia de lanazamaiento el 15/02/2018, mediante comunicación del 22/12/2017 firmado por el Alcade Ad-hoc y Cdte. Estacion de Policia de Hato Corozal-Aplazada diligencia de restitución Resolución No. 100.04.183 del 4/07/2018. Se instauro accion de tutela 5 sep 2018.</t>
  </si>
  <si>
    <t>Se  realizaron comites de Direccion  Financiera se adjuntan  actas y listado de asistencia en la carpeta  H43 12-17.Se firmo el Contrato 18001023H3 el 24/09/2018 cuyo objeto, adquisición, instalación y puesta en funcionamiento de aplicaciones auxiliares a SIIF Nación  , se encuentran en pruebas del software se amplio vigencia contrato abril 2019.</t>
  </si>
  <si>
    <t xml:space="preserve"> 2018-12-19 se adelanto reunion D.F. a fin de desarrollar como contingencia el procedimiento forma manual y determinar la provision contable afin de dar cumplimiento a la Res. de calificiacion del riesgo y provision contable expedida por la Entidad. se esta avanzando en el proc. automatico una vez la Agencia Nacional de Defensa judicial salga en produccion en su modulo financiero.</t>
  </si>
  <si>
    <t xml:space="preserve">DEPENDENCIAS </t>
  </si>
  <si>
    <t xml:space="preserve">TOTAL HALLAZGOS  </t>
  </si>
  <si>
    <t xml:space="preserve">N° HALLAZGOS </t>
  </si>
  <si>
    <t xml:space="preserve">% DE AVANCE </t>
  </si>
  <si>
    <t xml:space="preserve">TÉRMINO </t>
  </si>
  <si>
    <t xml:space="preserve">VENCIDO </t>
  </si>
  <si>
    <t xml:space="preserve">TOTAL HALLAZGOS ABIERTOS </t>
  </si>
  <si>
    <t xml:space="preserve">HALLAZGOS CONTRALORÍA ABIERTOS A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</si>
</sst>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yyyy/mm/dd"/>
    <numFmt numFmtId="165" formatCode="dd/mm/yyyy;@"/>
  </numFmts>
  <fonts count="30" x14ac:knownFonts="1">
    <font>
      <sz val="11"/>
      <color theme="1"/>
      <name val="Calibri"/>
      <family val="2"/>
      <scheme val="minor"/>
    </font>
    <font>
      <sz val="11"/>
      <color theme="1"/>
      <name val="Calibri"/>
      <family val="2"/>
      <scheme val="minor"/>
    </font>
    <font>
      <sz val="11"/>
      <color indexed="8"/>
      <name val="Calibri"/>
      <family val="2"/>
      <scheme val="minor"/>
    </font>
    <font>
      <b/>
      <sz val="11"/>
      <color indexed="9"/>
      <name val="Calibri"/>
      <family val="2"/>
    </font>
    <font>
      <b/>
      <sz val="11"/>
      <color indexed="8"/>
      <name val="Calibri"/>
      <family val="2"/>
    </font>
    <font>
      <sz val="10"/>
      <name val="Arial"/>
      <family val="2"/>
    </font>
    <font>
      <b/>
      <sz val="10"/>
      <color indexed="9"/>
      <name val="Arial"/>
      <family val="2"/>
    </font>
    <font>
      <b/>
      <sz val="9"/>
      <color indexed="9"/>
      <name val="Arial"/>
      <family val="2"/>
    </font>
    <font>
      <b/>
      <sz val="12"/>
      <color indexed="8"/>
      <name val="Arial"/>
      <family val="2"/>
    </font>
    <font>
      <b/>
      <sz val="12"/>
      <name val="Arial"/>
      <family val="2"/>
    </font>
    <font>
      <sz val="12"/>
      <name val="Arial"/>
      <family val="2"/>
    </font>
    <font>
      <sz val="12"/>
      <color theme="1"/>
      <name val="Arial"/>
      <family val="2"/>
    </font>
    <font>
      <b/>
      <sz val="12"/>
      <color theme="1"/>
      <name val="Arial"/>
      <family val="2"/>
    </font>
    <font>
      <i/>
      <sz val="12"/>
      <name val="Arial"/>
      <family val="2"/>
    </font>
    <font>
      <b/>
      <sz val="12"/>
      <color rgb="FF000000"/>
      <name val="Arial"/>
      <family val="2"/>
    </font>
    <font>
      <u/>
      <sz val="10"/>
      <color theme="10"/>
      <name val="Arial"/>
      <family val="2"/>
    </font>
    <font>
      <b/>
      <sz val="12"/>
      <color rgb="FF002060"/>
      <name val="Arial"/>
      <family val="2"/>
    </font>
    <font>
      <b/>
      <sz val="12"/>
      <color rgb="FFC00000"/>
      <name val="Arial"/>
      <family val="2"/>
    </font>
    <font>
      <b/>
      <sz val="12"/>
      <color rgb="FFFF0000"/>
      <name val="Arial"/>
      <family val="2"/>
    </font>
    <font>
      <b/>
      <sz val="9"/>
      <color indexed="81"/>
      <name val="Tahoma"/>
      <family val="2"/>
    </font>
    <font>
      <sz val="9"/>
      <color indexed="81"/>
      <name val="Tahoma"/>
      <family val="2"/>
    </font>
    <font>
      <sz val="11"/>
      <name val="Calibri"/>
      <family val="2"/>
      <scheme val="minor"/>
    </font>
    <font>
      <strike/>
      <sz val="12"/>
      <name val="Arial"/>
      <family val="2"/>
    </font>
    <font>
      <b/>
      <sz val="14"/>
      <name val="Arial"/>
      <family val="2"/>
    </font>
    <font>
      <sz val="14"/>
      <name val="Arial"/>
      <family val="2"/>
    </font>
    <font>
      <sz val="11"/>
      <color rgb="FFFF0000"/>
      <name val="Calibri"/>
      <family val="2"/>
      <scheme val="minor"/>
    </font>
    <font>
      <b/>
      <sz val="10"/>
      <name val="Arial"/>
      <family val="2"/>
    </font>
    <font>
      <b/>
      <sz val="11"/>
      <color theme="0"/>
      <name val="Calibri"/>
      <family val="2"/>
      <scheme val="minor"/>
    </font>
    <font>
      <sz val="12"/>
      <color rgb="FFFF0000"/>
      <name val="Arial"/>
      <family val="2"/>
    </font>
    <font>
      <b/>
      <sz val="11"/>
      <color theme="1"/>
      <name val="Calibri"/>
      <family val="2"/>
      <scheme val="minor"/>
    </font>
  </fonts>
  <fills count="21">
    <fill>
      <patternFill patternType="none"/>
    </fill>
    <fill>
      <patternFill patternType="gray125"/>
    </fill>
    <fill>
      <patternFill patternType="solid">
        <fgColor indexed="54"/>
      </patternFill>
    </fill>
    <fill>
      <patternFill patternType="solid">
        <fgColor theme="5" tint="0.79998168889431442"/>
        <bgColor indexed="64"/>
      </patternFill>
    </fill>
    <fill>
      <patternFill patternType="solid">
        <fgColor indexed="54"/>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64"/>
      </patternFill>
    </fill>
    <fill>
      <patternFill patternType="solid">
        <fgColor theme="5"/>
        <bgColor indexed="64"/>
      </patternFill>
    </fill>
    <fill>
      <patternFill patternType="solid">
        <fgColor rgb="FFFF0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theme="4" tint="0.79998168889431442"/>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2">
    <xf numFmtId="0" fontId="0" fillId="0" borderId="0"/>
    <xf numFmtId="0" fontId="2" fillId="0" borderId="0"/>
    <xf numFmtId="0" fontId="5" fillId="0" borderId="0"/>
    <xf numFmtId="0" fontId="5" fillId="0" borderId="0"/>
    <xf numFmtId="9" fontId="5" fillId="0" borderId="0" applyFont="0" applyFill="0" applyBorder="0" applyAlignment="0" applyProtection="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7">
    <xf numFmtId="0" fontId="0" fillId="0" borderId="0" xfId="0"/>
    <xf numFmtId="0" fontId="2" fillId="0" borderId="0" xfId="1"/>
    <xf numFmtId="0" fontId="3" fillId="2" borderId="1" xfId="1" applyFont="1" applyFill="1" applyBorder="1" applyAlignment="1">
      <alignment horizontal="center" vertical="center"/>
    </xf>
    <xf numFmtId="0" fontId="2" fillId="0" borderId="0" xfId="1" applyFill="1"/>
    <xf numFmtId="0" fontId="3" fillId="0" borderId="0" xfId="1" applyFont="1" applyFill="1" applyBorder="1" applyAlignment="1">
      <alignment horizontal="center" vertical="center"/>
    </xf>
    <xf numFmtId="0" fontId="3" fillId="2" borderId="3" xfId="1" applyFont="1" applyFill="1" applyBorder="1" applyAlignment="1">
      <alignment horizontal="center" vertical="center"/>
    </xf>
    <xf numFmtId="0" fontId="2" fillId="0" borderId="0" xfId="1"/>
    <xf numFmtId="0" fontId="3" fillId="2" borderId="0" xfId="1" applyFont="1" applyFill="1" applyBorder="1" applyAlignment="1">
      <alignment horizontal="center" vertical="center"/>
    </xf>
    <xf numFmtId="0" fontId="3" fillId="0" borderId="0" xfId="1" applyFont="1" applyFill="1" applyBorder="1" applyAlignment="1">
      <alignment horizontal="center" vertical="center"/>
    </xf>
    <xf numFmtId="0" fontId="23" fillId="9" borderId="6" xfId="0" applyFont="1" applyFill="1" applyBorder="1" applyAlignment="1">
      <alignment horizontal="justify" vertical="center" wrapText="1"/>
    </xf>
    <xf numFmtId="0" fontId="23" fillId="9" borderId="7" xfId="0" applyFont="1" applyFill="1" applyBorder="1" applyAlignment="1">
      <alignment horizontal="justify" vertical="center" wrapText="1"/>
    </xf>
    <xf numFmtId="0" fontId="24" fillId="9" borderId="8" xfId="0" applyFont="1" applyFill="1" applyBorder="1" applyAlignment="1">
      <alignment horizontal="justify" vertical="center" wrapText="1"/>
    </xf>
    <xf numFmtId="0" fontId="23" fillId="9" borderId="0" xfId="0" applyFont="1" applyFill="1" applyBorder="1" applyAlignment="1">
      <alignment horizontal="justify" vertical="center" wrapText="1"/>
    </xf>
    <xf numFmtId="0" fontId="23" fillId="9" borderId="9" xfId="0" applyFont="1" applyFill="1" applyBorder="1" applyAlignment="1">
      <alignment horizontal="justify" vertical="center" wrapText="1"/>
    </xf>
    <xf numFmtId="1" fontId="23" fillId="9" borderId="9" xfId="0" applyNumberFormat="1" applyFont="1" applyFill="1" applyBorder="1" applyAlignment="1">
      <alignment horizontal="justify" vertical="center" wrapText="1"/>
    </xf>
    <xf numFmtId="0" fontId="24" fillId="9" borderId="0" xfId="0" applyFont="1" applyFill="1" applyBorder="1" applyAlignment="1">
      <alignment horizontal="justify" vertical="center" wrapText="1"/>
    </xf>
    <xf numFmtId="0" fontId="23" fillId="9" borderId="11" xfId="0" applyFont="1" applyFill="1" applyBorder="1" applyAlignment="1">
      <alignment horizontal="justify" vertical="center" wrapText="1"/>
    </xf>
    <xf numFmtId="10" fontId="23" fillId="9" borderId="12" xfId="0" applyNumberFormat="1" applyFont="1" applyFill="1" applyBorder="1" applyAlignment="1">
      <alignment horizontal="justify" vertical="center" wrapText="1"/>
    </xf>
    <xf numFmtId="1" fontId="0" fillId="0" borderId="0" xfId="0" applyNumberFormat="1"/>
    <xf numFmtId="9" fontId="2" fillId="0" borderId="0" xfId="19" applyNumberFormat="1" applyFont="1" applyAlignment="1">
      <alignment horizontal="center"/>
    </xf>
    <xf numFmtId="9" fontId="3" fillId="2" borderId="3" xfId="19" applyNumberFormat="1" applyFont="1" applyFill="1" applyBorder="1" applyAlignment="1">
      <alignment horizontal="center" vertical="center"/>
    </xf>
    <xf numFmtId="9" fontId="0" fillId="0" borderId="0" xfId="19" applyNumberFormat="1" applyFont="1" applyAlignment="1">
      <alignment horizontal="center"/>
    </xf>
    <xf numFmtId="10" fontId="23" fillId="9" borderId="9" xfId="19" applyNumberFormat="1" applyFont="1" applyFill="1" applyBorder="1" applyAlignment="1">
      <alignment horizontal="justify" vertical="center" wrapText="1"/>
    </xf>
    <xf numFmtId="0" fontId="3" fillId="8" borderId="1" xfId="1" applyFont="1" applyFill="1" applyBorder="1" applyAlignment="1">
      <alignment horizontal="center" vertical="center"/>
    </xf>
    <xf numFmtId="164" fontId="4" fillId="8" borderId="2" xfId="1" applyNumberFormat="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4" xfId="0" applyFont="1" applyFill="1" applyBorder="1" applyAlignment="1">
      <alignment horizontal="center" vertical="center" wrapText="1"/>
    </xf>
    <xf numFmtId="9" fontId="3" fillId="2" borderId="4" xfId="19" applyNumberFormat="1" applyFont="1" applyFill="1" applyBorder="1" applyAlignment="1">
      <alignment horizontal="center" vertical="center" wrapText="1"/>
    </xf>
    <xf numFmtId="0" fontId="6" fillId="4" borderId="4" xfId="2" applyFont="1" applyFill="1" applyBorder="1" applyAlignment="1" applyProtection="1">
      <alignment horizontal="center" vertical="center" wrapText="1"/>
    </xf>
    <xf numFmtId="0" fontId="7" fillId="4" borderId="4" xfId="2" applyFont="1" applyFill="1" applyBorder="1" applyAlignment="1" applyProtection="1">
      <alignment horizontal="center" vertical="center" wrapText="1"/>
    </xf>
    <xf numFmtId="0" fontId="2" fillId="0" borderId="0" xfId="1"/>
    <xf numFmtId="0" fontId="3" fillId="2" borderId="13" xfId="1" applyFont="1" applyFill="1" applyBorder="1" applyAlignment="1">
      <alignment horizontal="center" vertical="center"/>
    </xf>
    <xf numFmtId="0" fontId="6" fillId="4" borderId="14" xfId="2" applyFont="1" applyFill="1" applyBorder="1" applyAlignment="1" applyProtection="1">
      <alignment horizontal="center" vertical="center"/>
    </xf>
    <xf numFmtId="0" fontId="8" fillId="0" borderId="14" xfId="1" applyFont="1" applyFill="1" applyBorder="1"/>
    <xf numFmtId="0" fontId="9" fillId="0" borderId="14" xfId="1" applyFont="1" applyFill="1" applyBorder="1" applyAlignment="1" applyProtection="1">
      <alignment vertical="center" wrapText="1"/>
      <protection locked="0"/>
    </xf>
    <xf numFmtId="0" fontId="9" fillId="0" borderId="14" xfId="2" applyFont="1" applyFill="1" applyBorder="1" applyAlignment="1">
      <alignment horizontal="center" vertical="center" wrapText="1"/>
    </xf>
    <xf numFmtId="0" fontId="9" fillId="3" borderId="14" xfId="2" applyFont="1" applyFill="1" applyBorder="1" applyAlignment="1">
      <alignment horizontal="center" vertical="center" wrapText="1"/>
    </xf>
    <xf numFmtId="0" fontId="10" fillId="0" borderId="14" xfId="2" applyNumberFormat="1" applyFont="1" applyFill="1" applyBorder="1" applyAlignment="1">
      <alignment horizontal="justify" vertical="top" wrapText="1"/>
    </xf>
    <xf numFmtId="0" fontId="21" fillId="5" borderId="14" xfId="0" applyFont="1" applyFill="1" applyBorder="1" applyAlignment="1">
      <alignment horizontal="center" vertical="center"/>
    </xf>
    <xf numFmtId="0" fontId="10" fillId="0" borderId="14" xfId="2" applyFont="1" applyFill="1" applyBorder="1" applyAlignment="1">
      <alignment horizontal="justify" vertical="top" wrapText="1"/>
    </xf>
    <xf numFmtId="0" fontId="0" fillId="5" borderId="14" xfId="0" applyFill="1" applyBorder="1" applyAlignment="1">
      <alignment horizontal="center" vertical="center"/>
    </xf>
    <xf numFmtId="0" fontId="12" fillId="0" borderId="14" xfId="3" applyFont="1" applyFill="1" applyBorder="1" applyAlignment="1" applyProtection="1">
      <alignment horizontal="center" vertical="center" wrapText="1"/>
    </xf>
    <xf numFmtId="0" fontId="8" fillId="0" borderId="14" xfId="1" applyFont="1" applyFill="1" applyBorder="1" applyAlignment="1" applyProtection="1">
      <alignment vertical="center" wrapText="1"/>
      <protection locked="0"/>
    </xf>
    <xf numFmtId="0" fontId="9" fillId="0" borderId="14" xfId="3" applyFont="1" applyFill="1" applyBorder="1" applyAlignment="1" applyProtection="1">
      <alignment horizontal="center" vertical="center" wrapText="1"/>
    </xf>
    <xf numFmtId="0" fontId="8" fillId="0" borderId="14" xfId="2" applyFont="1" applyFill="1" applyBorder="1" applyAlignment="1">
      <alignment horizontal="center" vertical="center" wrapText="1"/>
    </xf>
    <xf numFmtId="0" fontId="10" fillId="0" borderId="14" xfId="1" applyFont="1" applyFill="1" applyBorder="1" applyAlignment="1">
      <alignment horizontal="justify" vertical="top"/>
    </xf>
    <xf numFmtId="0" fontId="12" fillId="3" borderId="14"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0" fillId="0" borderId="14" xfId="2" applyFont="1" applyFill="1" applyBorder="1" applyAlignment="1">
      <alignment horizontal="justify" vertical="top" wrapText="1" shrinkToFit="1"/>
    </xf>
    <xf numFmtId="0" fontId="10" fillId="0" borderId="14" xfId="2" applyFont="1" applyFill="1" applyBorder="1" applyAlignment="1" applyProtection="1">
      <alignment horizontal="justify" vertical="top" wrapText="1"/>
      <protection locked="0"/>
    </xf>
    <xf numFmtId="14" fontId="10" fillId="0" borderId="14" xfId="2" applyNumberFormat="1" applyFont="1" applyFill="1" applyBorder="1" applyAlignment="1">
      <alignment horizontal="justify" vertical="top" wrapText="1"/>
    </xf>
    <xf numFmtId="0" fontId="9" fillId="0" borderId="14" xfId="2" applyFont="1" applyFill="1" applyBorder="1" applyAlignment="1" applyProtection="1">
      <alignment horizontal="center" vertical="center" wrapText="1"/>
      <protection locked="0"/>
    </xf>
    <xf numFmtId="0" fontId="9" fillId="3" borderId="14" xfId="2" applyFont="1" applyFill="1" applyBorder="1" applyAlignment="1" applyProtection="1">
      <alignment horizontal="center" vertical="center" wrapText="1"/>
      <protection locked="0"/>
    </xf>
    <xf numFmtId="0" fontId="12" fillId="0" borderId="14" xfId="2" applyFont="1" applyFill="1" applyBorder="1" applyAlignment="1" applyProtection="1">
      <alignment horizontal="center" vertical="center" wrapText="1"/>
      <protection locked="0"/>
    </xf>
    <xf numFmtId="0" fontId="10" fillId="0" borderId="14" xfId="6" applyFont="1" applyFill="1" applyBorder="1" applyAlignment="1">
      <alignment horizontal="justify" vertical="top" wrapText="1"/>
    </xf>
    <xf numFmtId="0" fontId="9" fillId="3"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justify" vertical="top" wrapText="1"/>
      <protection locked="0"/>
    </xf>
    <xf numFmtId="0" fontId="8" fillId="3" borderId="14" xfId="2" applyFont="1" applyFill="1" applyBorder="1" applyAlignment="1">
      <alignment horizontal="center" vertical="center" wrapText="1"/>
    </xf>
    <xf numFmtId="0" fontId="12" fillId="3" borderId="14" xfId="2"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wrapText="1"/>
    </xf>
    <xf numFmtId="0" fontId="12" fillId="3" borderId="14" xfId="0" applyFont="1" applyFill="1" applyBorder="1" applyAlignment="1" applyProtection="1">
      <alignment horizontal="center" vertical="center" wrapText="1"/>
      <protection locked="0"/>
    </xf>
    <xf numFmtId="0" fontId="10" fillId="0" borderId="14" xfId="0" applyFont="1" applyFill="1" applyBorder="1" applyAlignment="1">
      <alignment horizontal="justify" vertical="top"/>
    </xf>
    <xf numFmtId="0" fontId="12" fillId="0" borderId="14" xfId="0" applyFont="1" applyFill="1" applyBorder="1" applyAlignment="1">
      <alignment horizontal="center" vertical="center" wrapText="1"/>
    </xf>
    <xf numFmtId="0" fontId="8" fillId="3" borderId="14" xfId="2" applyFont="1" applyFill="1" applyBorder="1" applyAlignment="1" applyProtection="1">
      <alignment horizontal="center" vertical="center" wrapText="1"/>
      <protection locked="0"/>
    </xf>
    <xf numFmtId="0" fontId="10" fillId="0" borderId="14" xfId="1" applyFont="1" applyFill="1" applyBorder="1" applyAlignment="1">
      <alignment horizontal="justify" vertical="top" wrapText="1"/>
    </xf>
    <xf numFmtId="0" fontId="0" fillId="7" borderId="14" xfId="0" applyFill="1" applyBorder="1" applyAlignment="1">
      <alignment horizontal="center" vertical="center"/>
    </xf>
    <xf numFmtId="0" fontId="9" fillId="0" borderId="14" xfId="0" applyFont="1" applyFill="1" applyBorder="1" applyAlignment="1">
      <alignment horizontal="center" vertical="center" wrapText="1"/>
    </xf>
    <xf numFmtId="0" fontId="12" fillId="0" borderId="14" xfId="2" applyFont="1" applyFill="1" applyBorder="1" applyAlignment="1">
      <alignment horizontal="center" vertical="center"/>
    </xf>
    <xf numFmtId="0" fontId="9" fillId="0" borderId="14" xfId="0" applyFont="1" applyFill="1" applyBorder="1" applyAlignment="1">
      <alignment horizontal="justify" vertical="top"/>
    </xf>
    <xf numFmtId="0" fontId="10" fillId="0" borderId="14" xfId="0" applyNumberFormat="1" applyFont="1" applyFill="1" applyBorder="1" applyAlignment="1">
      <alignment horizontal="justify" vertical="top" wrapText="1"/>
    </xf>
    <xf numFmtId="0" fontId="10" fillId="0" borderId="14" xfId="2" applyFont="1" applyFill="1" applyBorder="1" applyAlignment="1">
      <alignment horizontal="justify" vertical="top"/>
    </xf>
    <xf numFmtId="0" fontId="10" fillId="0" borderId="14" xfId="0" applyFont="1" applyFill="1" applyBorder="1" applyAlignment="1">
      <alignment horizontal="justify" vertical="top" wrapText="1"/>
    </xf>
    <xf numFmtId="0" fontId="9" fillId="8" borderId="14" xfId="3" applyFont="1" applyFill="1" applyBorder="1" applyAlignment="1" applyProtection="1">
      <alignment horizontal="center" vertical="center" wrapText="1"/>
    </xf>
    <xf numFmtId="0" fontId="9" fillId="3" borderId="14" xfId="2" applyFont="1" applyFill="1" applyBorder="1" applyAlignment="1">
      <alignment horizontal="center" vertical="center"/>
    </xf>
    <xf numFmtId="0" fontId="10" fillId="0" borderId="14" xfId="2" applyFont="1" applyFill="1" applyBorder="1" applyAlignment="1">
      <alignment horizontal="left" vertical="top" wrapText="1"/>
    </xf>
    <xf numFmtId="0" fontId="14" fillId="3" borderId="14" xfId="1" applyFont="1" applyFill="1" applyBorder="1" applyAlignment="1">
      <alignment horizontal="center" vertical="center"/>
    </xf>
    <xf numFmtId="0" fontId="9" fillId="3" borderId="14" xfId="1" applyFont="1" applyFill="1" applyBorder="1" applyAlignment="1">
      <alignment horizontal="center" vertical="center"/>
    </xf>
    <xf numFmtId="0" fontId="9" fillId="3" borderId="14" xfId="1" applyFont="1" applyFill="1" applyBorder="1" applyAlignment="1">
      <alignment horizontal="center" vertical="center" wrapText="1"/>
    </xf>
    <xf numFmtId="0" fontId="10" fillId="0" borderId="14" xfId="8" applyFont="1" applyFill="1" applyBorder="1" applyAlignment="1">
      <alignment horizontal="justify" vertical="top" wrapText="1"/>
    </xf>
    <xf numFmtId="0" fontId="10" fillId="0" borderId="14" xfId="8" applyFont="1" applyFill="1" applyBorder="1" applyAlignment="1" applyProtection="1">
      <alignment horizontal="justify" vertical="top" wrapText="1"/>
      <protection locked="0"/>
    </xf>
    <xf numFmtId="0" fontId="10" fillId="0" borderId="14" xfId="8" applyNumberFormat="1" applyFont="1" applyFill="1" applyBorder="1" applyAlignment="1">
      <alignment horizontal="justify" vertical="top" wrapText="1"/>
    </xf>
    <xf numFmtId="0" fontId="10" fillId="0" borderId="14" xfId="10" applyFont="1" applyFill="1" applyBorder="1" applyAlignment="1">
      <alignment horizontal="justify" vertical="top" wrapText="1"/>
    </xf>
    <xf numFmtId="0" fontId="9" fillId="3" borderId="14" xfId="8" applyFont="1" applyFill="1" applyBorder="1" applyAlignment="1">
      <alignment horizontal="center" vertical="center" wrapText="1"/>
    </xf>
    <xf numFmtId="0" fontId="10" fillId="0" borderId="14" xfId="8" applyFont="1" applyFill="1" applyBorder="1" applyAlignment="1">
      <alignment horizontal="justify" vertical="top" wrapText="1" shrinkToFit="1"/>
    </xf>
    <xf numFmtId="0" fontId="9" fillId="0" borderId="14" xfId="2" applyFont="1" applyFill="1" applyBorder="1" applyAlignment="1">
      <alignment vertical="center" wrapText="1"/>
    </xf>
    <xf numFmtId="0" fontId="10" fillId="0" borderId="14" xfId="15" applyFont="1" applyFill="1" applyBorder="1" applyAlignment="1">
      <alignment horizontal="justify" vertical="top" wrapText="1"/>
    </xf>
    <xf numFmtId="0" fontId="9" fillId="3" borderId="14" xfId="8" applyNumberFormat="1" applyFont="1" applyFill="1" applyBorder="1" applyAlignment="1">
      <alignment horizontal="center" vertical="center" wrapText="1"/>
    </xf>
    <xf numFmtId="0" fontId="12" fillId="3" borderId="14" xfId="8" applyFont="1" applyFill="1" applyBorder="1" applyAlignment="1" applyProtection="1">
      <alignment horizontal="center" vertical="center" wrapText="1"/>
      <protection locked="0"/>
    </xf>
    <xf numFmtId="0" fontId="10" fillId="0" borderId="14" xfId="2" applyFont="1" applyFill="1" applyBorder="1" applyAlignment="1" applyProtection="1">
      <alignment horizontal="justify" vertical="top"/>
      <protection locked="0"/>
    </xf>
    <xf numFmtId="0" fontId="10" fillId="0" borderId="14" xfId="10" applyFont="1" applyFill="1" applyBorder="1" applyAlignment="1" applyProtection="1">
      <alignment horizontal="justify" vertical="top" wrapText="1"/>
      <protection locked="0"/>
    </xf>
    <xf numFmtId="0" fontId="12" fillId="3" borderId="14" xfId="6" applyFont="1" applyFill="1" applyBorder="1" applyAlignment="1">
      <alignment horizontal="center" vertical="center" wrapText="1"/>
    </xf>
    <xf numFmtId="0" fontId="10" fillId="0" borderId="14" xfId="16" applyFont="1" applyFill="1" applyBorder="1" applyAlignment="1" applyProtection="1">
      <alignment horizontal="justify" vertical="top" wrapText="1"/>
      <protection locked="0"/>
    </xf>
    <xf numFmtId="0" fontId="12" fillId="3" borderId="14" xfId="16" applyFont="1" applyFill="1" applyBorder="1" applyAlignment="1" applyProtection="1">
      <alignment horizontal="center" vertical="center" wrapText="1"/>
      <protection locked="0"/>
    </xf>
    <xf numFmtId="0" fontId="12" fillId="3" borderId="14" xfId="8" applyFont="1" applyFill="1" applyBorder="1" applyAlignment="1">
      <alignment horizontal="center" vertical="center" wrapText="1" shrinkToFit="1"/>
    </xf>
    <xf numFmtId="0" fontId="9" fillId="0" borderId="14" xfId="2" applyFont="1" applyFill="1" applyBorder="1" applyAlignment="1" applyProtection="1">
      <alignment vertical="center" wrapText="1"/>
      <protection locked="0"/>
    </xf>
    <xf numFmtId="0" fontId="12" fillId="3" borderId="14" xfId="10" applyFont="1" applyFill="1" applyBorder="1" applyAlignment="1" applyProtection="1">
      <alignment horizontal="center" vertical="center" wrapText="1"/>
      <protection locked="0"/>
    </xf>
    <xf numFmtId="0" fontId="9" fillId="3" borderId="14" xfId="10" applyFont="1" applyFill="1" applyBorder="1" applyAlignment="1">
      <alignment horizontal="center" vertical="center" wrapText="1"/>
    </xf>
    <xf numFmtId="0" fontId="9" fillId="0" borderId="14" xfId="2" applyFont="1" applyFill="1" applyBorder="1" applyAlignment="1">
      <alignment horizontal="justify" vertical="top" wrapText="1"/>
    </xf>
    <xf numFmtId="0" fontId="10" fillId="0" borderId="14" xfId="17" applyFont="1" applyFill="1" applyBorder="1" applyAlignment="1">
      <alignment horizontal="justify" vertical="top"/>
    </xf>
    <xf numFmtId="0" fontId="12" fillId="3" borderId="14" xfId="2" applyFont="1" applyFill="1" applyBorder="1" applyAlignment="1">
      <alignment horizontal="center" vertical="center"/>
    </xf>
    <xf numFmtId="0" fontId="10" fillId="0" borderId="14" xfId="17" applyFont="1" applyFill="1" applyBorder="1" applyAlignment="1">
      <alignment horizontal="justify" vertical="top" wrapText="1"/>
    </xf>
    <xf numFmtId="0" fontId="9" fillId="0" borderId="14" xfId="2" applyFont="1" applyFill="1" applyBorder="1" applyAlignment="1">
      <alignment horizontal="center" vertical="center"/>
    </xf>
    <xf numFmtId="0" fontId="18" fillId="3" borderId="14" xfId="2" applyFont="1" applyFill="1" applyBorder="1" applyAlignment="1">
      <alignment horizontal="center" vertical="center" wrapText="1"/>
    </xf>
    <xf numFmtId="0" fontId="9" fillId="3" borderId="14" xfId="2" applyFont="1" applyFill="1" applyBorder="1" applyAlignment="1" applyProtection="1">
      <alignment horizontal="center" vertical="center"/>
      <protection locked="0"/>
    </xf>
    <xf numFmtId="0" fontId="10" fillId="0" borderId="14" xfId="2" quotePrefix="1" applyFont="1" applyFill="1" applyBorder="1" applyAlignment="1" applyProtection="1">
      <alignment horizontal="justify" vertical="top" wrapText="1"/>
      <protection locked="0"/>
    </xf>
    <xf numFmtId="0" fontId="12" fillId="0" borderId="14" xfId="2" applyNumberFormat="1" applyFont="1" applyFill="1" applyBorder="1" applyAlignment="1" applyProtection="1">
      <alignment horizontal="center" vertical="center" wrapText="1"/>
      <protection locked="0"/>
    </xf>
    <xf numFmtId="0" fontId="12" fillId="3" borderId="14" xfId="2" applyFont="1" applyFill="1" applyBorder="1" applyAlignment="1" applyProtection="1">
      <alignment horizontal="center" vertical="center"/>
      <protection locked="0"/>
    </xf>
    <xf numFmtId="0" fontId="12" fillId="3" borderId="14" xfId="2" quotePrefix="1" applyFont="1" applyFill="1" applyBorder="1" applyAlignment="1" applyProtection="1">
      <alignment horizontal="center" vertical="center" wrapText="1"/>
      <protection locked="0"/>
    </xf>
    <xf numFmtId="0" fontId="10" fillId="0" borderId="14" xfId="18" applyFont="1" applyFill="1" applyBorder="1" applyAlignment="1">
      <alignment horizontal="justify" vertical="top" wrapText="1"/>
    </xf>
    <xf numFmtId="0" fontId="10" fillId="0" borderId="14" xfId="9" applyFont="1" applyFill="1" applyBorder="1" applyAlignment="1">
      <alignment horizontal="justify" vertical="top" wrapText="1"/>
    </xf>
    <xf numFmtId="0" fontId="9" fillId="3"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1" applyFont="1" applyFill="1" applyBorder="1" applyAlignment="1">
      <alignment horizontal="center" vertical="center" wrapText="1"/>
    </xf>
    <xf numFmtId="0" fontId="9" fillId="3" borderId="14" xfId="0" applyFont="1" applyFill="1" applyBorder="1" applyAlignment="1">
      <alignment horizontal="center" vertical="center"/>
    </xf>
    <xf numFmtId="0" fontId="8" fillId="3" borderId="14" xfId="1" applyFont="1" applyFill="1" applyBorder="1" applyAlignment="1">
      <alignment horizontal="center" vertical="center"/>
    </xf>
    <xf numFmtId="0" fontId="0" fillId="0" borderId="14" xfId="0" applyFill="1" applyBorder="1" applyAlignment="1">
      <alignment horizontal="center" vertical="center"/>
    </xf>
    <xf numFmtId="0" fontId="10" fillId="0" borderId="14" xfId="0" applyFont="1" applyFill="1" applyBorder="1" applyAlignment="1">
      <alignment vertical="top" wrapText="1"/>
    </xf>
    <xf numFmtId="0" fontId="10" fillId="0" borderId="14" xfId="0" applyFont="1" applyFill="1" applyBorder="1" applyAlignment="1">
      <alignment horizontal="left" vertical="top"/>
    </xf>
    <xf numFmtId="0" fontId="8" fillId="0" borderId="14" xfId="0" applyFont="1" applyFill="1" applyBorder="1" applyAlignment="1">
      <alignment horizontal="center" vertical="center"/>
    </xf>
    <xf numFmtId="0" fontId="9" fillId="0" borderId="14" xfId="0" applyFont="1" applyFill="1" applyBorder="1" applyAlignment="1" applyProtection="1">
      <alignment horizontal="justify" vertical="top" wrapText="1"/>
      <protection locked="0"/>
    </xf>
    <xf numFmtId="0" fontId="10" fillId="5" borderId="14" xfId="0" applyFont="1" applyFill="1" applyBorder="1" applyAlignment="1">
      <alignment horizontal="center" vertical="center"/>
    </xf>
    <xf numFmtId="0" fontId="11" fillId="5" borderId="14" xfId="0" applyFont="1" applyFill="1" applyBorder="1" applyAlignment="1">
      <alignment horizontal="center" vertical="center"/>
    </xf>
    <xf numFmtId="0" fontId="8" fillId="6" borderId="14"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9" fillId="0" borderId="14" xfId="0" applyFont="1" applyFill="1" applyBorder="1" applyAlignment="1" applyProtection="1">
      <alignment horizontal="justify" vertical="top"/>
      <protection locked="0"/>
    </xf>
    <xf numFmtId="0" fontId="10" fillId="0" borderId="14" xfId="0" applyFont="1" applyFill="1" applyBorder="1" applyAlignment="1">
      <alignment horizontal="justify" vertical="center"/>
    </xf>
    <xf numFmtId="0" fontId="9" fillId="3" borderId="14" xfId="0" applyFont="1" applyFill="1" applyBorder="1" applyAlignment="1" applyProtection="1">
      <alignment horizontal="center" vertical="center"/>
      <protection locked="0"/>
    </xf>
    <xf numFmtId="0" fontId="11" fillId="8" borderId="14" xfId="0" applyFont="1" applyFill="1" applyBorder="1" applyAlignment="1">
      <alignment horizontal="center" vertical="center"/>
    </xf>
    <xf numFmtId="0" fontId="10" fillId="8" borderId="14" xfId="0" applyFont="1" applyFill="1" applyBorder="1" applyAlignment="1">
      <alignment horizontal="center" vertical="center"/>
    </xf>
    <xf numFmtId="49" fontId="10" fillId="0" borderId="14" xfId="0" applyNumberFormat="1" applyFont="1" applyFill="1" applyBorder="1" applyAlignment="1">
      <alignment horizontal="justify" vertical="top"/>
    </xf>
    <xf numFmtId="49" fontId="10" fillId="0" borderId="14" xfId="0" applyNumberFormat="1" applyFont="1" applyFill="1" applyBorder="1" applyAlignment="1">
      <alignment horizontal="justify" vertical="top" wrapText="1"/>
    </xf>
    <xf numFmtId="0" fontId="10" fillId="0" borderId="14" xfId="2" applyFont="1" applyFill="1" applyBorder="1" applyAlignment="1">
      <alignment horizontal="justify" vertical="center" wrapText="1"/>
    </xf>
    <xf numFmtId="0" fontId="9" fillId="0" borderId="14" xfId="2" applyNumberFormat="1" applyFont="1" applyFill="1" applyBorder="1" applyAlignment="1">
      <alignment horizontal="justify" vertical="top" wrapText="1"/>
    </xf>
    <xf numFmtId="0" fontId="11" fillId="0" borderId="14" xfId="0" applyFont="1" applyFill="1" applyBorder="1" applyAlignment="1">
      <alignment vertical="top" wrapText="1"/>
    </xf>
    <xf numFmtId="0" fontId="12" fillId="0" borderId="15" xfId="3" applyFont="1" applyFill="1" applyBorder="1" applyAlignment="1" applyProtection="1">
      <alignment horizontal="center" vertical="center" wrapText="1"/>
    </xf>
    <xf numFmtId="0" fontId="26" fillId="4" borderId="14" xfId="2" applyFont="1" applyFill="1" applyBorder="1" applyAlignment="1" applyProtection="1">
      <alignment horizontal="center" vertical="center"/>
    </xf>
    <xf numFmtId="0" fontId="21" fillId="0" borderId="0" xfId="0" applyFont="1"/>
    <xf numFmtId="0" fontId="25" fillId="0" borderId="0" xfId="0" applyFont="1"/>
    <xf numFmtId="0" fontId="10" fillId="0" borderId="2" xfId="2" applyNumberFormat="1" applyFont="1" applyFill="1" applyBorder="1" applyAlignment="1">
      <alignment horizontal="justify" vertical="top" wrapText="1"/>
    </xf>
    <xf numFmtId="0" fontId="10" fillId="0" borderId="2" xfId="2" applyFont="1" applyFill="1" applyBorder="1" applyAlignment="1">
      <alignment horizontal="justify" vertical="top" wrapText="1"/>
    </xf>
    <xf numFmtId="0" fontId="10" fillId="0" borderId="2" xfId="0" applyFont="1" applyFill="1" applyBorder="1" applyAlignment="1" applyProtection="1">
      <alignment horizontal="justify" vertical="top" wrapText="1"/>
      <protection locked="0"/>
    </xf>
    <xf numFmtId="0" fontId="9" fillId="0" borderId="2" xfId="2" applyFont="1" applyFill="1" applyBorder="1" applyAlignment="1">
      <alignment horizontal="center" vertical="center" wrapText="1"/>
    </xf>
    <xf numFmtId="0" fontId="12" fillId="0" borderId="2" xfId="3" applyFont="1" applyFill="1" applyBorder="1" applyAlignment="1" applyProtection="1">
      <alignment horizontal="center" vertical="center" wrapText="1"/>
    </xf>
    <xf numFmtId="0" fontId="9" fillId="0" borderId="14" xfId="1" applyFont="1" applyFill="1" applyBorder="1"/>
    <xf numFmtId="0" fontId="10" fillId="0" borderId="2" xfId="2" applyFont="1" applyFill="1" applyBorder="1" applyAlignment="1" applyProtection="1">
      <alignment horizontal="justify" vertical="top" wrapText="1"/>
      <protection locked="0"/>
    </xf>
    <xf numFmtId="0" fontId="8" fillId="0" borderId="2" xfId="2" applyFont="1" applyFill="1" applyBorder="1" applyAlignment="1">
      <alignment horizontal="center" vertical="center" wrapText="1"/>
    </xf>
    <xf numFmtId="0" fontId="6" fillId="4" borderId="2" xfId="2" applyFont="1" applyFill="1" applyBorder="1" applyAlignment="1" applyProtection="1">
      <alignment horizontal="center" vertical="center"/>
    </xf>
    <xf numFmtId="0" fontId="8" fillId="0" borderId="2" xfId="1" applyFont="1" applyFill="1" applyBorder="1"/>
    <xf numFmtId="0" fontId="8" fillId="0" borderId="2" xfId="1" applyFont="1" applyFill="1" applyBorder="1" applyAlignment="1" applyProtection="1">
      <alignment vertical="center" wrapText="1"/>
      <protection locked="0"/>
    </xf>
    <xf numFmtId="0" fontId="9" fillId="3" borderId="2" xfId="2" applyFont="1" applyFill="1" applyBorder="1" applyAlignment="1">
      <alignment horizontal="center" vertical="center" wrapText="1"/>
    </xf>
    <xf numFmtId="0" fontId="10" fillId="5" borderId="2" xfId="0" applyFont="1" applyFill="1" applyBorder="1" applyAlignment="1">
      <alignment horizontal="center" vertical="center"/>
    </xf>
    <xf numFmtId="0" fontId="9" fillId="6" borderId="2" xfId="0" applyFont="1" applyFill="1" applyBorder="1" applyAlignment="1" applyProtection="1">
      <alignment horizontal="center" vertical="center"/>
      <protection locked="0"/>
    </xf>
    <xf numFmtId="0" fontId="11" fillId="5" borderId="2" xfId="0" applyFont="1" applyFill="1" applyBorder="1" applyAlignment="1">
      <alignment horizontal="center" vertical="center"/>
    </xf>
    <xf numFmtId="0" fontId="0" fillId="3" borderId="2" xfId="0" applyFill="1" applyBorder="1"/>
    <xf numFmtId="0" fontId="24" fillId="9" borderId="0" xfId="0" applyFont="1" applyFill="1" applyBorder="1" applyAlignment="1">
      <alignment horizontal="left" vertical="center" wrapText="1"/>
    </xf>
    <xf numFmtId="0" fontId="24" fillId="9" borderId="11" xfId="0" applyFont="1" applyFill="1" applyBorder="1" applyAlignment="1">
      <alignment horizontal="left" vertical="center" wrapText="1"/>
    </xf>
    <xf numFmtId="0" fontId="23" fillId="9" borderId="6" xfId="0" applyFont="1" applyFill="1" applyBorder="1" applyAlignment="1">
      <alignment horizontal="left" vertical="center" wrapText="1"/>
    </xf>
    <xf numFmtId="0" fontId="10" fillId="10" borderId="14" xfId="0" applyFont="1" applyFill="1" applyBorder="1" applyAlignment="1">
      <alignment horizontal="center" vertical="center"/>
    </xf>
    <xf numFmtId="0" fontId="3" fillId="2" borderId="16" xfId="1" applyFont="1" applyFill="1" applyBorder="1" applyAlignment="1">
      <alignment horizontal="center" vertical="center" wrapText="1"/>
    </xf>
    <xf numFmtId="0" fontId="27" fillId="11" borderId="2" xfId="0" applyFont="1" applyFill="1" applyBorder="1" applyAlignment="1">
      <alignment horizontal="center" vertical="center"/>
    </xf>
    <xf numFmtId="0" fontId="27" fillId="8" borderId="2" xfId="0" applyFont="1" applyFill="1" applyBorder="1" applyAlignment="1">
      <alignment horizontal="center" vertical="center"/>
    </xf>
    <xf numFmtId="9" fontId="10" fillId="8" borderId="15" xfId="19" applyNumberFormat="1" applyFont="1" applyFill="1" applyBorder="1" applyAlignment="1">
      <alignment horizontal="center" vertical="center"/>
    </xf>
    <xf numFmtId="14" fontId="0" fillId="0" borderId="0" xfId="0" applyNumberFormat="1"/>
    <xf numFmtId="0" fontId="27" fillId="10" borderId="2" xfId="0" applyFont="1" applyFill="1" applyBorder="1" applyAlignment="1">
      <alignment horizontal="center" vertical="center"/>
    </xf>
    <xf numFmtId="0" fontId="12" fillId="0" borderId="14" xfId="2" applyFont="1" applyFill="1" applyBorder="1" applyAlignment="1">
      <alignment horizontal="center" vertical="top" wrapText="1"/>
    </xf>
    <xf numFmtId="0" fontId="8" fillId="0" borderId="14" xfId="2" applyFont="1" applyFill="1" applyBorder="1" applyAlignment="1" applyProtection="1">
      <alignment horizontal="center" vertical="center" wrapText="1"/>
      <protection locked="0"/>
    </xf>
    <xf numFmtId="0" fontId="11" fillId="0" borderId="14" xfId="0" applyFont="1" applyFill="1" applyBorder="1" applyAlignment="1">
      <alignment horizontal="justify" vertical="top"/>
    </xf>
    <xf numFmtId="14" fontId="10" fillId="0" borderId="2" xfId="2" applyNumberFormat="1" applyFont="1" applyFill="1" applyBorder="1" applyAlignment="1">
      <alignment horizontal="justify" vertical="top" wrapText="1"/>
    </xf>
    <xf numFmtId="0" fontId="10" fillId="0" borderId="2" xfId="6" applyFont="1" applyFill="1" applyBorder="1" applyAlignment="1">
      <alignment horizontal="justify" vertical="top" wrapText="1"/>
    </xf>
    <xf numFmtId="0" fontId="11" fillId="0" borderId="14" xfId="0" applyFont="1" applyFill="1" applyBorder="1" applyAlignment="1">
      <alignment wrapText="1"/>
    </xf>
    <xf numFmtId="0" fontId="9" fillId="0" borderId="14" xfId="1" applyFont="1" applyFill="1" applyBorder="1" applyAlignment="1">
      <alignment horizontal="justify" vertical="top" wrapText="1"/>
    </xf>
    <xf numFmtId="0" fontId="11" fillId="0" borderId="14" xfId="0" applyFont="1" applyFill="1" applyBorder="1" applyAlignment="1">
      <alignment vertical="top"/>
    </xf>
    <xf numFmtId="0" fontId="10" fillId="0" borderId="2" xfId="1" applyFont="1" applyFill="1" applyBorder="1" applyAlignment="1">
      <alignment horizontal="justify" vertical="top" wrapText="1"/>
    </xf>
    <xf numFmtId="0" fontId="10" fillId="0" borderId="14" xfId="2" applyFont="1" applyFill="1" applyBorder="1" applyAlignment="1">
      <alignment horizontal="center" vertical="center" wrapText="1"/>
    </xf>
    <xf numFmtId="14" fontId="10" fillId="0" borderId="14" xfId="2" applyNumberFormat="1" applyFont="1" applyFill="1" applyBorder="1" applyAlignment="1">
      <alignment horizontal="center" vertical="center" wrapText="1"/>
    </xf>
    <xf numFmtId="1" fontId="10" fillId="0" borderId="14" xfId="2" applyNumberFormat="1" applyFont="1" applyFill="1" applyBorder="1" applyAlignment="1">
      <alignment horizontal="center" vertical="center" wrapText="1"/>
    </xf>
    <xf numFmtId="9" fontId="10" fillId="0" borderId="14" xfId="19" applyNumberFormat="1" applyFont="1" applyFill="1" applyBorder="1" applyAlignment="1">
      <alignment horizontal="center" vertical="center"/>
    </xf>
    <xf numFmtId="1" fontId="10" fillId="0" borderId="14" xfId="2" applyNumberFormat="1" applyFont="1" applyFill="1" applyBorder="1" applyAlignment="1" applyProtection="1">
      <alignment horizontal="center" vertical="center" wrapText="1"/>
    </xf>
    <xf numFmtId="1" fontId="10" fillId="0" borderId="14" xfId="2" applyNumberFormat="1" applyFont="1" applyFill="1" applyBorder="1" applyAlignment="1" applyProtection="1">
      <alignment horizontal="center" vertical="center"/>
    </xf>
    <xf numFmtId="0" fontId="10" fillId="0" borderId="15" xfId="2" applyFont="1" applyFill="1" applyBorder="1" applyAlignment="1" applyProtection="1">
      <alignment horizontal="justify" vertical="top" wrapText="1"/>
      <protection locked="0"/>
    </xf>
    <xf numFmtId="0" fontId="10" fillId="0" borderId="15" xfId="2" applyFont="1" applyFill="1" applyBorder="1" applyAlignment="1" applyProtection="1">
      <alignment horizontal="center" vertical="center" wrapText="1"/>
      <protection locked="0"/>
    </xf>
    <xf numFmtId="165" fontId="10" fillId="0" borderId="15" xfId="2" applyNumberFormat="1" applyFont="1" applyFill="1" applyBorder="1" applyAlignment="1" applyProtection="1">
      <alignment horizontal="center" vertical="center" wrapText="1"/>
      <protection locked="0"/>
    </xf>
    <xf numFmtId="165" fontId="10" fillId="0" borderId="14" xfId="2" applyNumberFormat="1" applyFont="1" applyFill="1" applyBorder="1" applyAlignment="1" applyProtection="1">
      <alignment horizontal="center" vertical="center" wrapText="1"/>
      <protection locked="0"/>
    </xf>
    <xf numFmtId="0" fontId="10" fillId="0" borderId="14" xfId="2" applyFont="1" applyFill="1" applyBorder="1" applyAlignment="1">
      <alignment horizontal="center" vertical="center"/>
    </xf>
    <xf numFmtId="0" fontId="10" fillId="0" borderId="14" xfId="3" applyFont="1" applyFill="1" applyBorder="1" applyAlignment="1" applyProtection="1">
      <alignment horizontal="justify" vertical="top" wrapText="1"/>
    </xf>
    <xf numFmtId="0" fontId="10" fillId="0" borderId="14" xfId="0" applyFont="1" applyFill="1" applyBorder="1" applyAlignment="1" applyProtection="1">
      <alignment horizontal="center" vertical="center" wrapText="1"/>
      <protection locked="0"/>
    </xf>
    <xf numFmtId="0" fontId="10" fillId="0" borderId="14" xfId="2" applyFont="1" applyFill="1" applyBorder="1" applyAlignment="1" applyProtection="1">
      <alignment horizontal="center" vertical="center" wrapText="1"/>
      <protection locked="0"/>
    </xf>
    <xf numFmtId="14" fontId="10" fillId="0" borderId="14" xfId="2" applyNumberFormat="1" applyFont="1" applyFill="1" applyBorder="1" applyAlignment="1">
      <alignment horizontal="center" vertical="center"/>
    </xf>
    <xf numFmtId="14" fontId="10" fillId="0"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15" xfId="2" applyNumberFormat="1" applyFont="1" applyFill="1" applyBorder="1" applyAlignment="1">
      <alignment horizontal="center" vertical="center" wrapText="1"/>
    </xf>
    <xf numFmtId="1" fontId="10" fillId="0" borderId="15" xfId="2" applyNumberFormat="1" applyFont="1" applyFill="1" applyBorder="1" applyAlignment="1">
      <alignment horizontal="center" vertical="center" wrapText="1"/>
    </xf>
    <xf numFmtId="9" fontId="10" fillId="0" borderId="15" xfId="19" applyNumberFormat="1" applyFont="1" applyFill="1" applyBorder="1" applyAlignment="1">
      <alignment horizontal="center" vertical="center"/>
    </xf>
    <xf numFmtId="1" fontId="10" fillId="0" borderId="15" xfId="2" applyNumberFormat="1" applyFont="1" applyFill="1" applyBorder="1" applyAlignment="1" applyProtection="1">
      <alignment horizontal="center" vertical="center" wrapText="1"/>
    </xf>
    <xf numFmtId="1" fontId="10" fillId="0" borderId="15" xfId="2" applyNumberFormat="1" applyFont="1" applyFill="1" applyBorder="1" applyAlignment="1" applyProtection="1">
      <alignment horizontal="center" vertical="center"/>
    </xf>
    <xf numFmtId="0" fontId="10" fillId="0" borderId="15" xfId="0" applyFont="1" applyFill="1" applyBorder="1" applyAlignment="1" applyProtection="1">
      <alignment horizontal="justify" vertical="top" wrapText="1"/>
      <protection locked="0"/>
    </xf>
    <xf numFmtId="0" fontId="10" fillId="0" borderId="15" xfId="0" applyFont="1" applyFill="1" applyBorder="1" applyAlignment="1" applyProtection="1">
      <alignment horizontal="center" vertical="center" wrapText="1"/>
      <protection locked="0"/>
    </xf>
    <xf numFmtId="0" fontId="10" fillId="0" borderId="14" xfId="2" applyFont="1" applyFill="1" applyBorder="1" applyAlignment="1" applyProtection="1">
      <alignment horizontal="justify" vertical="center" wrapText="1"/>
      <protection locked="0"/>
    </xf>
    <xf numFmtId="1" fontId="10" fillId="0" borderId="14" xfId="2" applyNumberFormat="1" applyFont="1" applyFill="1" applyBorder="1" applyAlignment="1">
      <alignment horizontal="justify" vertical="top" wrapText="1"/>
    </xf>
    <xf numFmtId="0" fontId="10" fillId="0" borderId="14" xfId="0" applyFont="1" applyFill="1" applyBorder="1" applyAlignment="1">
      <alignment horizontal="center" vertical="center"/>
    </xf>
    <xf numFmtId="14" fontId="10" fillId="0" borderId="14" xfId="0" applyNumberFormat="1" applyFont="1" applyFill="1" applyBorder="1" applyAlignment="1">
      <alignment horizontal="center" vertical="center"/>
    </xf>
    <xf numFmtId="0" fontId="10" fillId="0" borderId="14" xfId="0" applyNumberFormat="1" applyFont="1" applyFill="1" applyBorder="1" applyAlignment="1" applyProtection="1">
      <alignment horizontal="center" vertical="center" wrapText="1"/>
      <protection locked="0"/>
    </xf>
    <xf numFmtId="0" fontId="10" fillId="0" borderId="14" xfId="8" applyFont="1" applyFill="1" applyBorder="1" applyAlignment="1">
      <alignment horizontal="center" vertical="center" wrapText="1"/>
    </xf>
    <xf numFmtId="165" fontId="10" fillId="0" borderId="14" xfId="8" applyNumberFormat="1" applyFont="1" applyFill="1" applyBorder="1" applyAlignment="1" applyProtection="1">
      <alignment horizontal="center" vertical="center" wrapText="1"/>
      <protection locked="0"/>
    </xf>
    <xf numFmtId="0" fontId="10" fillId="0" borderId="14" xfId="8" applyFont="1" applyFill="1" applyBorder="1" applyAlignment="1" applyProtection="1">
      <alignment horizontal="center" vertical="center" wrapText="1"/>
      <protection locked="0"/>
    </xf>
    <xf numFmtId="0" fontId="10" fillId="0" borderId="14" xfId="15" applyFont="1" applyFill="1" applyBorder="1" applyAlignment="1">
      <alignment horizontal="center" vertical="center" wrapText="1"/>
    </xf>
    <xf numFmtId="165" fontId="10" fillId="0" borderId="14" xfId="2" applyNumberFormat="1" applyFont="1" applyFill="1" applyBorder="1" applyAlignment="1">
      <alignment horizontal="center" vertical="center" wrapText="1"/>
    </xf>
    <xf numFmtId="165" fontId="10" fillId="0" borderId="14" xfId="8" applyNumberFormat="1" applyFont="1" applyFill="1" applyBorder="1" applyAlignment="1">
      <alignment horizontal="center" vertical="center" wrapText="1"/>
    </xf>
    <xf numFmtId="9" fontId="10" fillId="0" borderId="14" xfId="19" applyNumberFormat="1" applyFont="1" applyFill="1" applyBorder="1" applyAlignment="1">
      <alignment horizontal="center" vertical="center" wrapText="1"/>
    </xf>
    <xf numFmtId="9" fontId="10" fillId="0" borderId="14" xfId="8" applyNumberFormat="1" applyFont="1" applyFill="1" applyBorder="1" applyAlignment="1">
      <alignment horizontal="justify" vertical="top" wrapText="1"/>
    </xf>
    <xf numFmtId="0" fontId="10" fillId="0" borderId="14" xfId="2" applyFont="1" applyFill="1" applyBorder="1" applyAlignment="1" applyProtection="1">
      <alignment horizontal="center" vertical="center"/>
      <protection locked="0"/>
    </xf>
    <xf numFmtId="1" fontId="10" fillId="0" borderId="14" xfId="8" applyNumberFormat="1" applyFont="1" applyFill="1" applyBorder="1" applyAlignment="1">
      <alignment horizontal="justify" vertical="top" wrapText="1"/>
    </xf>
    <xf numFmtId="0" fontId="10" fillId="0" borderId="14" xfId="8" applyFont="1" applyFill="1" applyBorder="1" applyAlignment="1" applyProtection="1">
      <alignment horizontal="center" vertical="center"/>
      <protection locked="0"/>
    </xf>
    <xf numFmtId="165" fontId="10" fillId="0" borderId="14" xfId="8" applyNumberFormat="1" applyFont="1" applyFill="1" applyBorder="1" applyAlignment="1" applyProtection="1">
      <alignment horizontal="center" vertical="center"/>
      <protection locked="0"/>
    </xf>
    <xf numFmtId="9" fontId="10" fillId="0" borderId="14" xfId="19" applyNumberFormat="1" applyFont="1" applyFill="1" applyBorder="1" applyAlignment="1" applyProtection="1">
      <alignment horizontal="center" vertical="center"/>
      <protection locked="0"/>
    </xf>
    <xf numFmtId="0" fontId="10" fillId="0" borderId="14" xfId="8" applyFont="1" applyFill="1" applyBorder="1" applyAlignment="1" applyProtection="1">
      <alignment horizontal="justify" vertical="top"/>
      <protection locked="0"/>
    </xf>
    <xf numFmtId="0" fontId="10" fillId="0" borderId="14" xfId="10" applyFont="1" applyFill="1" applyBorder="1" applyAlignment="1">
      <alignment horizontal="center" vertical="center" wrapText="1"/>
    </xf>
    <xf numFmtId="165" fontId="10" fillId="0" borderId="14" xfId="10" applyNumberFormat="1" applyFont="1" applyFill="1" applyBorder="1" applyAlignment="1" applyProtection="1">
      <alignment horizontal="center" vertical="center" wrapText="1"/>
      <protection locked="0"/>
    </xf>
    <xf numFmtId="165" fontId="10" fillId="0" borderId="14" xfId="2" applyNumberFormat="1" applyFont="1" applyFill="1" applyBorder="1" applyAlignment="1" applyProtection="1">
      <alignment horizontal="center" vertical="center"/>
      <protection locked="0"/>
    </xf>
    <xf numFmtId="0" fontId="10" fillId="0" borderId="14" xfId="2" quotePrefix="1" applyFont="1" applyFill="1" applyBorder="1" applyAlignment="1">
      <alignment horizontal="justify" vertical="top" wrapText="1"/>
    </xf>
    <xf numFmtId="0" fontId="10" fillId="0" borderId="14" xfId="0" applyFont="1" applyFill="1" applyBorder="1" applyAlignment="1">
      <alignment horizontal="left" vertical="top" wrapText="1"/>
    </xf>
    <xf numFmtId="0" fontId="10" fillId="0" borderId="14" xfId="0" applyFont="1" applyFill="1" applyBorder="1" applyAlignment="1">
      <alignment horizontal="center" vertical="top" wrapText="1"/>
    </xf>
    <xf numFmtId="14" fontId="10" fillId="0" borderId="14" xfId="0" applyNumberFormat="1" applyFont="1" applyFill="1" applyBorder="1" applyAlignment="1">
      <alignment horizontal="center" vertical="center" wrapText="1"/>
    </xf>
    <xf numFmtId="0" fontId="10" fillId="0" borderId="14" xfId="0" applyFont="1" applyFill="1" applyBorder="1" applyAlignment="1" applyProtection="1">
      <alignment horizontal="center" vertical="center"/>
      <protection locked="0"/>
    </xf>
    <xf numFmtId="0" fontId="10" fillId="0" borderId="14" xfId="0" applyFont="1" applyFill="1" applyBorder="1" applyAlignment="1">
      <alignment horizontal="center" vertical="center" wrapText="1"/>
    </xf>
    <xf numFmtId="0" fontId="10" fillId="0" borderId="14" xfId="0" applyFont="1" applyFill="1" applyBorder="1" applyAlignment="1" applyProtection="1">
      <alignment vertical="center"/>
      <protection locked="0"/>
    </xf>
    <xf numFmtId="0" fontId="10" fillId="0" borderId="14" xfId="0" applyFont="1" applyFill="1" applyBorder="1" applyAlignment="1" applyProtection="1">
      <alignment vertical="center" wrapText="1"/>
      <protection locked="0"/>
    </xf>
    <xf numFmtId="0" fontId="10" fillId="0" borderId="14" xfId="0" applyNumberFormat="1" applyFont="1" applyFill="1" applyBorder="1" applyAlignment="1">
      <alignment horizontal="center" vertical="center"/>
    </xf>
    <xf numFmtId="165" fontId="10" fillId="0" borderId="14" xfId="0" applyNumberFormat="1" applyFont="1" applyFill="1" applyBorder="1" applyAlignment="1">
      <alignment horizontal="center" vertical="center"/>
    </xf>
    <xf numFmtId="9" fontId="10" fillId="0" borderId="14" xfId="0" applyNumberFormat="1" applyFont="1" applyFill="1" applyBorder="1" applyAlignment="1" applyProtection="1">
      <alignment horizontal="center" vertical="center"/>
      <protection locked="0"/>
    </xf>
    <xf numFmtId="14" fontId="10" fillId="0" borderId="14" xfId="2" applyNumberFormat="1" applyFont="1" applyFill="1" applyBorder="1" applyAlignment="1">
      <alignment horizontal="justify" vertical="center" wrapText="1"/>
    </xf>
    <xf numFmtId="164" fontId="10" fillId="0" borderId="14" xfId="0" applyNumberFormat="1" applyFont="1" applyFill="1" applyBorder="1" applyAlignment="1" applyProtection="1">
      <alignment horizontal="center" vertical="center" wrapText="1"/>
      <protection locked="0"/>
    </xf>
    <xf numFmtId="0" fontId="11" fillId="0" borderId="14" xfId="0" applyFont="1" applyFill="1" applyBorder="1" applyAlignment="1">
      <alignment horizontal="center" vertical="center"/>
    </xf>
    <xf numFmtId="14" fontId="11" fillId="0" borderId="14" xfId="0" applyNumberFormat="1" applyFont="1" applyFill="1" applyBorder="1" applyAlignment="1">
      <alignment horizontal="center" vertical="center"/>
    </xf>
    <xf numFmtId="0" fontId="11" fillId="0" borderId="14" xfId="0" applyFont="1" applyFill="1" applyBorder="1" applyAlignment="1">
      <alignment horizontal="left" vertical="top" wrapText="1"/>
    </xf>
    <xf numFmtId="49" fontId="11" fillId="0" borderId="14" xfId="0" applyNumberFormat="1" applyFont="1" applyFill="1" applyBorder="1" applyAlignment="1">
      <alignment horizontal="center" vertical="center"/>
    </xf>
    <xf numFmtId="0" fontId="11" fillId="0" borderId="14" xfId="0" applyFont="1" applyFill="1" applyBorder="1" applyAlignment="1">
      <alignment vertical="center"/>
    </xf>
    <xf numFmtId="14" fontId="11" fillId="0" borderId="14" xfId="0" applyNumberFormat="1" applyFont="1" applyFill="1" applyBorder="1" applyAlignment="1">
      <alignment vertical="center"/>
    </xf>
    <xf numFmtId="0" fontId="11" fillId="0" borderId="14" xfId="0" applyFont="1" applyFill="1" applyBorder="1" applyAlignment="1">
      <alignment horizontal="justify" vertical="top" wrapText="1"/>
    </xf>
    <xf numFmtId="0" fontId="11" fillId="0" borderId="14" xfId="0" applyFont="1" applyFill="1" applyBorder="1" applyAlignment="1">
      <alignment horizontal="center" vertical="center" wrapText="1"/>
    </xf>
    <xf numFmtId="0" fontId="10" fillId="0" borderId="14" xfId="2" applyNumberFormat="1" applyFont="1" applyFill="1" applyBorder="1" applyAlignment="1">
      <alignment horizontal="center" vertical="center" wrapText="1"/>
    </xf>
    <xf numFmtId="14" fontId="11" fillId="0" borderId="14"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14" fontId="10" fillId="0" borderId="2" xfId="2" applyNumberFormat="1" applyFont="1" applyFill="1" applyBorder="1" applyAlignment="1">
      <alignment horizontal="center" vertical="center" wrapText="1"/>
    </xf>
    <xf numFmtId="1" fontId="10" fillId="0" borderId="2" xfId="2" applyNumberFormat="1" applyFont="1" applyFill="1" applyBorder="1" applyAlignment="1">
      <alignment horizontal="center" vertical="center" wrapText="1"/>
    </xf>
    <xf numFmtId="9" fontId="10" fillId="0" borderId="2" xfId="19" applyNumberFormat="1" applyFont="1" applyFill="1" applyBorder="1" applyAlignment="1">
      <alignment horizontal="center" vertical="center"/>
    </xf>
    <xf numFmtId="1" fontId="10" fillId="0" borderId="2" xfId="2" applyNumberFormat="1" applyFont="1" applyFill="1" applyBorder="1" applyAlignment="1" applyProtection="1">
      <alignment horizontal="center" vertical="center" wrapText="1"/>
    </xf>
    <xf numFmtId="1" fontId="10" fillId="0" borderId="2" xfId="2" applyNumberFormat="1" applyFont="1" applyFill="1" applyBorder="1" applyAlignment="1" applyProtection="1">
      <alignment horizontal="center" vertical="center"/>
    </xf>
    <xf numFmtId="0" fontId="10" fillId="0" borderId="2" xfId="2" applyFont="1" applyFill="1" applyBorder="1" applyAlignment="1">
      <alignment horizontal="center" vertical="center"/>
    </xf>
    <xf numFmtId="0" fontId="10" fillId="0" borderId="2" xfId="0" applyFont="1" applyFill="1" applyBorder="1" applyAlignment="1" applyProtection="1">
      <alignment horizontal="center" vertical="center" wrapText="1"/>
      <protection locked="0"/>
    </xf>
    <xf numFmtId="0" fontId="9" fillId="0" borderId="15" xfId="2" applyFont="1" applyFill="1" applyBorder="1" applyAlignment="1">
      <alignment horizontal="center" vertical="center" wrapText="1"/>
    </xf>
    <xf numFmtId="0" fontId="10" fillId="0" borderId="15" xfId="2" applyNumberFormat="1" applyFont="1" applyFill="1" applyBorder="1" applyAlignment="1">
      <alignment horizontal="justify" vertical="top" wrapText="1"/>
    </xf>
    <xf numFmtId="0" fontId="10" fillId="0" borderId="15" xfId="2" applyFont="1" applyFill="1" applyBorder="1" applyAlignment="1">
      <alignment horizontal="justify" vertical="top" wrapText="1"/>
    </xf>
    <xf numFmtId="14" fontId="10" fillId="0" borderId="15" xfId="2" applyNumberFormat="1" applyFont="1" applyFill="1" applyBorder="1" applyAlignment="1">
      <alignment horizontal="justify" vertical="top" wrapText="1"/>
    </xf>
    <xf numFmtId="0" fontId="10" fillId="0" borderId="15" xfId="2" applyFont="1" applyFill="1" applyBorder="1" applyAlignment="1">
      <alignment horizontal="justify" vertical="top" wrapText="1" shrinkToFit="1"/>
    </xf>
    <xf numFmtId="0" fontId="10" fillId="12" borderId="15" xfId="2" applyFont="1" applyFill="1" applyBorder="1" applyAlignment="1">
      <alignment horizontal="justify" vertical="top" wrapText="1" shrinkToFit="1"/>
    </xf>
    <xf numFmtId="0" fontId="10" fillId="12" borderId="15" xfId="0" applyFont="1" applyFill="1" applyBorder="1" applyAlignment="1" applyProtection="1">
      <alignment horizontal="justify" vertical="top" wrapText="1"/>
      <protection locked="0"/>
    </xf>
    <xf numFmtId="0" fontId="10" fillId="0" borderId="15" xfId="2" applyFont="1" applyFill="1" applyBorder="1" applyAlignment="1">
      <alignment horizontal="center" vertical="center" wrapText="1"/>
    </xf>
    <xf numFmtId="0" fontId="10" fillId="0" borderId="15" xfId="2" applyFont="1" applyFill="1" applyBorder="1" applyAlignment="1">
      <alignment horizontal="center" vertical="center"/>
    </xf>
    <xf numFmtId="14" fontId="10" fillId="0" borderId="15" xfId="2" applyNumberFormat="1" applyFont="1" applyFill="1" applyBorder="1" applyAlignment="1">
      <alignment horizontal="center" vertical="center"/>
    </xf>
    <xf numFmtId="0" fontId="10" fillId="13" borderId="14" xfId="2" applyNumberFormat="1" applyFont="1" applyFill="1" applyBorder="1" applyAlignment="1">
      <alignment horizontal="justify" vertical="top" wrapText="1"/>
    </xf>
    <xf numFmtId="0" fontId="10" fillId="13" borderId="14" xfId="2" applyFont="1" applyFill="1" applyBorder="1" applyAlignment="1" applyProtection="1">
      <alignment horizontal="center" vertical="center" wrapText="1"/>
      <protection locked="0"/>
    </xf>
    <xf numFmtId="165" fontId="10" fillId="13" borderId="14" xfId="2" applyNumberFormat="1" applyFont="1" applyFill="1" applyBorder="1" applyAlignment="1" applyProtection="1">
      <alignment horizontal="center" vertical="center" wrapText="1"/>
      <protection locked="0"/>
    </xf>
    <xf numFmtId="1" fontId="10" fillId="13" borderId="14" xfId="2" applyNumberFormat="1" applyFont="1" applyFill="1" applyBorder="1" applyAlignment="1">
      <alignment horizontal="center" vertical="center" wrapText="1"/>
    </xf>
    <xf numFmtId="9" fontId="10" fillId="13" borderId="14" xfId="19" applyNumberFormat="1" applyFont="1" applyFill="1" applyBorder="1" applyAlignment="1">
      <alignment horizontal="center" vertical="center"/>
    </xf>
    <xf numFmtId="1" fontId="10" fillId="13" borderId="14" xfId="2" applyNumberFormat="1" applyFont="1" applyFill="1" applyBorder="1" applyAlignment="1" applyProtection="1">
      <alignment horizontal="center" vertical="center" wrapText="1"/>
    </xf>
    <xf numFmtId="1" fontId="10" fillId="13" borderId="14" xfId="2" applyNumberFormat="1" applyFont="1" applyFill="1" applyBorder="1" applyAlignment="1" applyProtection="1">
      <alignment horizontal="center" vertical="center"/>
    </xf>
    <xf numFmtId="0" fontId="10" fillId="13" borderId="14" xfId="2" applyFont="1" applyFill="1" applyBorder="1" applyAlignment="1" applyProtection="1">
      <alignment horizontal="justify" vertical="top" wrapText="1"/>
      <protection locked="0"/>
    </xf>
    <xf numFmtId="0" fontId="8" fillId="13" borderId="14" xfId="1" applyFont="1" applyFill="1" applyBorder="1"/>
    <xf numFmtId="0" fontId="8" fillId="13" borderId="14" xfId="1" applyFont="1" applyFill="1" applyBorder="1" applyAlignment="1" applyProtection="1">
      <alignment vertical="center" wrapText="1"/>
      <protection locked="0"/>
    </xf>
    <xf numFmtId="0" fontId="8" fillId="13" borderId="14" xfId="2" applyFont="1" applyFill="1" applyBorder="1" applyAlignment="1">
      <alignment horizontal="center" vertical="center" wrapText="1"/>
    </xf>
    <xf numFmtId="1" fontId="10" fillId="15" borderId="2" xfId="2" applyNumberFormat="1" applyFont="1" applyFill="1" applyBorder="1" applyAlignment="1" applyProtection="1">
      <alignment horizontal="center" vertical="center" wrapText="1"/>
    </xf>
    <xf numFmtId="1" fontId="10" fillId="15" borderId="2" xfId="2" applyNumberFormat="1" applyFont="1" applyFill="1" applyBorder="1" applyAlignment="1" applyProtection="1">
      <alignment horizontal="center" vertical="center"/>
    </xf>
    <xf numFmtId="0" fontId="10" fillId="15" borderId="15" xfId="2" applyFont="1" applyFill="1" applyBorder="1" applyAlignment="1">
      <alignment horizontal="justify" vertical="top" wrapText="1"/>
    </xf>
    <xf numFmtId="0" fontId="10" fillId="15" borderId="15" xfId="2" applyFont="1" applyFill="1" applyBorder="1" applyAlignment="1">
      <alignment horizontal="center" vertical="center"/>
    </xf>
    <xf numFmtId="14" fontId="10" fillId="15" borderId="15" xfId="2" applyNumberFormat="1" applyFont="1" applyFill="1" applyBorder="1" applyAlignment="1">
      <alignment horizontal="center" vertical="center"/>
    </xf>
    <xf numFmtId="1" fontId="10" fillId="15" borderId="15" xfId="2" applyNumberFormat="1" applyFont="1" applyFill="1" applyBorder="1" applyAlignment="1">
      <alignment horizontal="center" vertical="center" wrapText="1"/>
    </xf>
    <xf numFmtId="0" fontId="10" fillId="15" borderId="15" xfId="2" applyNumberFormat="1" applyFont="1" applyFill="1" applyBorder="1" applyAlignment="1">
      <alignment horizontal="justify" vertical="top" wrapText="1"/>
    </xf>
    <xf numFmtId="0" fontId="10" fillId="14" borderId="14" xfId="0" applyFont="1" applyFill="1" applyBorder="1" applyAlignment="1">
      <alignment vertical="top" wrapText="1"/>
    </xf>
    <xf numFmtId="0" fontId="10" fillId="14" borderId="14" xfId="0" applyFont="1" applyFill="1" applyBorder="1" applyAlignment="1">
      <alignment horizontal="center" vertical="center"/>
    </xf>
    <xf numFmtId="14" fontId="10" fillId="14" borderId="14" xfId="0" applyNumberFormat="1" applyFont="1" applyFill="1" applyBorder="1" applyAlignment="1">
      <alignment horizontal="center" vertical="center"/>
    </xf>
    <xf numFmtId="1" fontId="10" fillId="14" borderId="14" xfId="2" applyNumberFormat="1" applyFont="1" applyFill="1" applyBorder="1" applyAlignment="1">
      <alignment horizontal="center" vertical="center" wrapText="1"/>
    </xf>
    <xf numFmtId="9" fontId="10" fillId="14" borderId="14" xfId="19" applyNumberFormat="1" applyFont="1" applyFill="1" applyBorder="1" applyAlignment="1" applyProtection="1">
      <alignment horizontal="center" vertical="center"/>
      <protection locked="0"/>
    </xf>
    <xf numFmtId="1" fontId="10" fillId="14" borderId="14" xfId="2" applyNumberFormat="1" applyFont="1" applyFill="1" applyBorder="1" applyAlignment="1" applyProtection="1">
      <alignment horizontal="center" vertical="center" wrapText="1"/>
    </xf>
    <xf numFmtId="1" fontId="10" fillId="14" borderId="14" xfId="2" applyNumberFormat="1" applyFont="1" applyFill="1" applyBorder="1" applyAlignment="1" applyProtection="1">
      <alignment horizontal="center" vertical="center"/>
    </xf>
    <xf numFmtId="0" fontId="10" fillId="14" borderId="14" xfId="0" applyFont="1" applyFill="1" applyBorder="1" applyAlignment="1" applyProtection="1">
      <alignment horizontal="justify" vertical="top" wrapText="1"/>
      <protection locked="0"/>
    </xf>
    <xf numFmtId="0" fontId="8" fillId="14" borderId="14" xfId="1" applyFont="1" applyFill="1" applyBorder="1"/>
    <xf numFmtId="0" fontId="8" fillId="14" borderId="14" xfId="1" applyFont="1" applyFill="1" applyBorder="1" applyAlignment="1" applyProtection="1">
      <alignment vertical="center" wrapText="1"/>
      <protection locked="0"/>
    </xf>
    <xf numFmtId="0" fontId="8" fillId="14" borderId="14" xfId="0" applyFont="1" applyFill="1" applyBorder="1" applyAlignment="1">
      <alignment horizontal="center" vertical="center"/>
    </xf>
    <xf numFmtId="0" fontId="9" fillId="14" borderId="14" xfId="0" applyFont="1" applyFill="1" applyBorder="1" applyAlignment="1" applyProtection="1">
      <alignment horizontal="justify" vertical="top" wrapText="1"/>
      <protection locked="0"/>
    </xf>
    <xf numFmtId="0" fontId="10" fillId="14" borderId="14" xfId="0" applyFont="1" applyFill="1" applyBorder="1" applyAlignment="1">
      <alignment horizontal="justify" vertical="top"/>
    </xf>
    <xf numFmtId="0" fontId="10" fillId="14" borderId="14" xfId="0" applyFont="1" applyFill="1" applyBorder="1" applyAlignment="1">
      <alignment horizontal="justify" vertical="top" wrapText="1"/>
    </xf>
    <xf numFmtId="0" fontId="10" fillId="15" borderId="14" xfId="0" applyFont="1" applyFill="1" applyBorder="1" applyAlignment="1">
      <alignment horizontal="left" vertical="center"/>
    </xf>
    <xf numFmtId="0" fontId="10" fillId="15" borderId="14" xfId="0" applyFont="1" applyFill="1" applyBorder="1" applyAlignment="1">
      <alignment horizontal="center" vertical="center"/>
    </xf>
    <xf numFmtId="14" fontId="10" fillId="15" borderId="14" xfId="0" applyNumberFormat="1" applyFont="1" applyFill="1" applyBorder="1" applyAlignment="1">
      <alignment horizontal="center" vertical="center" wrapText="1"/>
    </xf>
    <xf numFmtId="1" fontId="10" fillId="15" borderId="14" xfId="2" applyNumberFormat="1" applyFont="1" applyFill="1" applyBorder="1" applyAlignment="1">
      <alignment horizontal="center" vertical="center" wrapText="1"/>
    </xf>
    <xf numFmtId="9" fontId="10" fillId="15" borderId="14" xfId="19" applyNumberFormat="1" applyFont="1" applyFill="1" applyBorder="1" applyAlignment="1" applyProtection="1">
      <alignment horizontal="center" vertical="center"/>
      <protection locked="0"/>
    </xf>
    <xf numFmtId="1" fontId="10" fillId="15" borderId="14" xfId="2" applyNumberFormat="1" applyFont="1" applyFill="1" applyBorder="1" applyAlignment="1" applyProtection="1">
      <alignment horizontal="center" vertical="center" wrapText="1"/>
    </xf>
    <xf numFmtId="1" fontId="10" fillId="15" borderId="14" xfId="2" applyNumberFormat="1" applyFont="1" applyFill="1" applyBorder="1" applyAlignment="1" applyProtection="1">
      <alignment horizontal="center" vertical="center"/>
    </xf>
    <xf numFmtId="0" fontId="10" fillId="15" borderId="14" xfId="3" applyFont="1" applyFill="1" applyBorder="1" applyAlignment="1" applyProtection="1">
      <alignment horizontal="justify" vertical="top" wrapText="1"/>
    </xf>
    <xf numFmtId="0" fontId="10" fillId="15" borderId="14" xfId="0" applyFont="1" applyFill="1" applyBorder="1" applyAlignment="1">
      <alignment horizontal="justify" vertical="top"/>
    </xf>
    <xf numFmtId="0" fontId="8" fillId="15" borderId="14" xfId="1" applyFont="1" applyFill="1" applyBorder="1"/>
    <xf numFmtId="0" fontId="8" fillId="15" borderId="14" xfId="1" applyFont="1" applyFill="1" applyBorder="1" applyAlignment="1" applyProtection="1">
      <alignment vertical="center" wrapText="1"/>
      <protection locked="0"/>
    </xf>
    <xf numFmtId="0" fontId="8" fillId="15" borderId="14" xfId="0" applyFont="1" applyFill="1" applyBorder="1" applyAlignment="1">
      <alignment horizontal="center" vertical="center"/>
    </xf>
    <xf numFmtId="0" fontId="9" fillId="15" borderId="14" xfId="0" applyFont="1" applyFill="1" applyBorder="1" applyAlignment="1" applyProtection="1">
      <alignment horizontal="justify" vertical="top" wrapText="1"/>
      <protection locked="0"/>
    </xf>
    <xf numFmtId="0" fontId="8" fillId="15" borderId="14" xfId="0" applyFont="1" applyFill="1" applyBorder="1" applyAlignment="1">
      <alignment horizontal="center" vertical="center" wrapText="1"/>
    </xf>
    <xf numFmtId="165" fontId="10" fillId="15" borderId="15" xfId="2" applyNumberFormat="1" applyFont="1" applyFill="1" applyBorder="1" applyAlignment="1" applyProtection="1">
      <alignment horizontal="center" vertical="center" wrapText="1"/>
      <protection locked="0"/>
    </xf>
    <xf numFmtId="0" fontId="8" fillId="15" borderId="2" xfId="1" applyFont="1" applyFill="1" applyBorder="1"/>
    <xf numFmtId="0" fontId="8" fillId="15" borderId="2" xfId="1" applyFont="1" applyFill="1" applyBorder="1" applyAlignment="1" applyProtection="1">
      <alignment vertical="center" wrapText="1"/>
      <protection locked="0"/>
    </xf>
    <xf numFmtId="0" fontId="9" fillId="15" borderId="15" xfId="2" applyFont="1" applyFill="1" applyBorder="1" applyAlignment="1">
      <alignment horizontal="center" vertical="center" wrapText="1"/>
    </xf>
    <xf numFmtId="0" fontId="10" fillId="15" borderId="15" xfId="6" applyFont="1" applyFill="1" applyBorder="1" applyAlignment="1">
      <alignment horizontal="justify" vertical="top" wrapText="1"/>
    </xf>
    <xf numFmtId="0" fontId="9" fillId="9" borderId="15" xfId="1" applyFont="1" applyFill="1" applyBorder="1" applyAlignment="1" applyProtection="1">
      <alignment vertical="center" wrapText="1"/>
      <protection locked="0"/>
    </xf>
    <xf numFmtId="0" fontId="9" fillId="9" borderId="15" xfId="2" applyFont="1" applyFill="1" applyBorder="1" applyAlignment="1">
      <alignment horizontal="center" vertical="center" wrapText="1"/>
    </xf>
    <xf numFmtId="0" fontId="9" fillId="3" borderId="15" xfId="2" applyFont="1" applyFill="1" applyBorder="1" applyAlignment="1">
      <alignment horizontal="center" vertical="center" wrapText="1"/>
    </xf>
    <xf numFmtId="0" fontId="9" fillId="9" borderId="15" xfId="2" applyNumberFormat="1" applyFont="1" applyFill="1" applyBorder="1" applyAlignment="1">
      <alignment horizontal="justify" vertical="top" wrapText="1"/>
    </xf>
    <xf numFmtId="0" fontId="21" fillId="5" borderId="15" xfId="0" applyFont="1" applyFill="1" applyBorder="1" applyAlignment="1">
      <alignment horizontal="center" vertical="center"/>
    </xf>
    <xf numFmtId="0" fontId="10" fillId="9" borderId="15" xfId="2" applyFont="1" applyFill="1" applyBorder="1" applyAlignment="1">
      <alignment horizontal="justify" vertical="top" wrapText="1"/>
    </xf>
    <xf numFmtId="0" fontId="10" fillId="5" borderId="15" xfId="0" applyFont="1" applyFill="1" applyBorder="1" applyAlignment="1">
      <alignment horizontal="center" vertical="center"/>
    </xf>
    <xf numFmtId="0" fontId="10" fillId="9" borderId="15" xfId="2" applyFont="1" applyFill="1" applyBorder="1" applyAlignment="1">
      <alignment horizontal="center" vertical="center" wrapText="1"/>
    </xf>
    <xf numFmtId="14" fontId="10" fillId="9" borderId="15" xfId="2" applyNumberFormat="1" applyFont="1" applyFill="1" applyBorder="1" applyAlignment="1">
      <alignment horizontal="center" vertical="center" wrapText="1"/>
    </xf>
    <xf numFmtId="1" fontId="10" fillId="9" borderId="15" xfId="2" applyNumberFormat="1" applyFont="1" applyFill="1" applyBorder="1" applyAlignment="1">
      <alignment horizontal="center" vertical="center" wrapText="1"/>
    </xf>
    <xf numFmtId="9" fontId="10" fillId="9" borderId="15" xfId="21" applyNumberFormat="1" applyFont="1" applyFill="1" applyBorder="1" applyAlignment="1">
      <alignment horizontal="center" vertical="center"/>
    </xf>
    <xf numFmtId="1" fontId="10" fillId="9" borderId="15" xfId="2" applyNumberFormat="1" applyFont="1" applyFill="1" applyBorder="1" applyAlignment="1" applyProtection="1">
      <alignment horizontal="center" vertical="center" wrapText="1"/>
    </xf>
    <xf numFmtId="1" fontId="10" fillId="9" borderId="15" xfId="2" applyNumberFormat="1" applyFont="1" applyFill="1" applyBorder="1" applyAlignment="1" applyProtection="1">
      <alignment horizontal="center" vertical="center"/>
    </xf>
    <xf numFmtId="0" fontId="11" fillId="5" borderId="15" xfId="0" applyFont="1" applyFill="1" applyBorder="1" applyAlignment="1">
      <alignment horizontal="center" vertical="center"/>
    </xf>
    <xf numFmtId="0" fontId="12" fillId="0" borderId="15" xfId="3" applyFont="1" applyFill="1" applyBorder="1" applyAlignment="1" applyProtection="1">
      <alignment horizontal="center" vertical="top" wrapText="1"/>
    </xf>
    <xf numFmtId="0" fontId="11" fillId="9" borderId="15" xfId="0" applyFont="1" applyFill="1" applyBorder="1" applyAlignment="1">
      <alignment horizontal="center" vertical="center"/>
    </xf>
    <xf numFmtId="14" fontId="11" fillId="9" borderId="15" xfId="0" applyNumberFormat="1" applyFont="1" applyFill="1" applyBorder="1" applyAlignment="1">
      <alignment horizontal="center" vertical="center"/>
    </xf>
    <xf numFmtId="0" fontId="9" fillId="6" borderId="15"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8" fillId="9" borderId="14" xfId="0" applyFont="1" applyFill="1" applyBorder="1" applyAlignment="1">
      <alignment horizontal="center" vertical="center" wrapText="1"/>
    </xf>
    <xf numFmtId="0" fontId="12" fillId="9" borderId="14" xfId="3" applyFont="1" applyFill="1" applyBorder="1" applyAlignment="1" applyProtection="1">
      <alignment horizontal="center" vertical="center" wrapText="1"/>
    </xf>
    <xf numFmtId="0" fontId="12" fillId="9" borderId="14"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12" fillId="9" borderId="15" xfId="3" applyFont="1" applyFill="1" applyBorder="1" applyAlignment="1" applyProtection="1">
      <alignment horizontal="center" vertical="center" wrapText="1"/>
    </xf>
    <xf numFmtId="0" fontId="9" fillId="9" borderId="2" xfId="2" applyFont="1" applyFill="1" applyBorder="1" applyAlignment="1">
      <alignment horizontal="center" vertical="center" wrapText="1"/>
    </xf>
    <xf numFmtId="0" fontId="8" fillId="10" borderId="14" xfId="1" applyFont="1" applyFill="1" applyBorder="1"/>
    <xf numFmtId="0" fontId="9" fillId="10" borderId="14" xfId="1" applyFont="1" applyFill="1" applyBorder="1" applyAlignment="1" applyProtection="1">
      <alignment vertical="center" wrapText="1"/>
      <protection locked="0"/>
    </xf>
    <xf numFmtId="0" fontId="9" fillId="10" borderId="14" xfId="1" applyFont="1" applyFill="1" applyBorder="1" applyAlignment="1">
      <alignment horizontal="center" vertical="center" wrapText="1"/>
    </xf>
    <xf numFmtId="0" fontId="9" fillId="10" borderId="14" xfId="0" applyFont="1" applyFill="1" applyBorder="1" applyAlignment="1">
      <alignment horizontal="justify" vertical="top"/>
    </xf>
    <xf numFmtId="0" fontId="10" fillId="10" borderId="14" xfId="0" applyFont="1" applyFill="1" applyBorder="1" applyAlignment="1">
      <alignment horizontal="justify" vertical="top"/>
    </xf>
    <xf numFmtId="0" fontId="10" fillId="10" borderId="14" xfId="1" applyFont="1" applyFill="1" applyBorder="1" applyAlignment="1">
      <alignment horizontal="justify" vertical="top" wrapText="1"/>
    </xf>
    <xf numFmtId="0" fontId="10" fillId="10" borderId="14" xfId="1" applyFont="1" applyFill="1" applyBorder="1" applyAlignment="1">
      <alignment horizontal="center" vertical="center" wrapText="1"/>
    </xf>
    <xf numFmtId="14" fontId="10" fillId="10" borderId="14" xfId="1" applyNumberFormat="1" applyFont="1" applyFill="1" applyBorder="1" applyAlignment="1">
      <alignment horizontal="center" vertical="center" wrapText="1"/>
    </xf>
    <xf numFmtId="1" fontId="10" fillId="10" borderId="14" xfId="2" applyNumberFormat="1" applyFont="1" applyFill="1" applyBorder="1" applyAlignment="1">
      <alignment horizontal="center" vertical="center" wrapText="1"/>
    </xf>
    <xf numFmtId="9" fontId="10" fillId="10" borderId="14" xfId="19" applyNumberFormat="1" applyFont="1" applyFill="1" applyBorder="1" applyAlignment="1" applyProtection="1">
      <alignment horizontal="center" vertical="center"/>
      <protection locked="0"/>
    </xf>
    <xf numFmtId="1" fontId="10" fillId="10" borderId="14" xfId="2" applyNumberFormat="1" applyFont="1" applyFill="1" applyBorder="1" applyAlignment="1" applyProtection="1">
      <alignment horizontal="center" vertical="center" wrapText="1"/>
    </xf>
    <xf numFmtId="1" fontId="10" fillId="10" borderId="14" xfId="2" applyNumberFormat="1" applyFont="1" applyFill="1" applyBorder="1" applyAlignment="1" applyProtection="1">
      <alignment horizontal="center" vertical="center"/>
    </xf>
    <xf numFmtId="0" fontId="10" fillId="10" borderId="14" xfId="2" applyFont="1" applyFill="1" applyBorder="1" applyAlignment="1" applyProtection="1">
      <alignment horizontal="justify" vertical="top" wrapText="1"/>
      <protection locked="0"/>
    </xf>
    <xf numFmtId="0" fontId="8" fillId="10" borderId="14" xfId="1" applyFont="1" applyFill="1" applyBorder="1" applyAlignment="1" applyProtection="1">
      <alignment vertical="center" wrapText="1"/>
      <protection locked="0"/>
    </xf>
    <xf numFmtId="0" fontId="9" fillId="10" borderId="14" xfId="0" applyFont="1" applyFill="1" applyBorder="1" applyAlignment="1">
      <alignment horizontal="center" vertical="center"/>
    </xf>
    <xf numFmtId="0" fontId="9" fillId="10" borderId="14" xfId="2" applyNumberFormat="1" applyFont="1" applyFill="1" applyBorder="1" applyAlignment="1">
      <alignment horizontal="justify" vertical="top" wrapText="1"/>
    </xf>
    <xf numFmtId="0" fontId="10" fillId="10" borderId="14" xfId="2" applyNumberFormat="1" applyFont="1" applyFill="1" applyBorder="1" applyAlignment="1">
      <alignment horizontal="justify" vertical="top" wrapText="1"/>
    </xf>
    <xf numFmtId="0" fontId="11" fillId="10" borderId="14" xfId="0" applyFont="1" applyFill="1" applyBorder="1" applyAlignment="1">
      <alignment horizontal="center" vertical="center"/>
    </xf>
    <xf numFmtId="14" fontId="11" fillId="10" borderId="14" xfId="0" applyNumberFormat="1" applyFont="1" applyFill="1" applyBorder="1" applyAlignment="1">
      <alignment horizontal="center" vertical="center" wrapText="1"/>
    </xf>
    <xf numFmtId="9" fontId="10" fillId="10" borderId="14" xfId="19" applyNumberFormat="1" applyFont="1" applyFill="1" applyBorder="1" applyAlignment="1">
      <alignment horizontal="center" vertical="center"/>
    </xf>
    <xf numFmtId="0" fontId="10" fillId="10" borderId="14" xfId="2" applyFont="1" applyFill="1" applyBorder="1" applyAlignment="1">
      <alignment horizontal="justify" vertical="top" wrapText="1"/>
    </xf>
    <xf numFmtId="0" fontId="11" fillId="10" borderId="14" xfId="0" applyFont="1" applyFill="1" applyBorder="1" applyAlignment="1">
      <alignment vertical="top" wrapText="1"/>
    </xf>
    <xf numFmtId="14" fontId="11" fillId="10" borderId="14" xfId="0" applyNumberFormat="1" applyFont="1" applyFill="1" applyBorder="1" applyAlignment="1">
      <alignment horizontal="center" vertical="center"/>
    </xf>
    <xf numFmtId="0" fontId="9" fillId="10" borderId="14" xfId="2" applyFont="1" applyFill="1" applyBorder="1" applyAlignment="1">
      <alignment horizontal="center" vertical="center" wrapText="1"/>
    </xf>
    <xf numFmtId="0" fontId="10" fillId="10" borderId="14" xfId="10" applyFont="1" applyFill="1" applyBorder="1" applyAlignment="1" applyProtection="1">
      <alignment horizontal="justify" vertical="top" wrapText="1"/>
      <protection locked="0"/>
    </xf>
    <xf numFmtId="14" fontId="10" fillId="10" borderId="14" xfId="0" applyNumberFormat="1" applyFont="1" applyFill="1" applyBorder="1" applyAlignment="1">
      <alignment horizontal="center" vertical="center"/>
    </xf>
    <xf numFmtId="0" fontId="10" fillId="10" borderId="14" xfId="0" applyFont="1" applyFill="1" applyBorder="1" applyAlignment="1">
      <alignment horizontal="justify" vertical="top" wrapText="1"/>
    </xf>
    <xf numFmtId="0" fontId="8" fillId="10" borderId="14" xfId="0" applyFont="1" applyFill="1" applyBorder="1" applyAlignment="1">
      <alignment horizontal="center" vertical="center"/>
    </xf>
    <xf numFmtId="0" fontId="8" fillId="9" borderId="14" xfId="1" applyFont="1" applyFill="1" applyBorder="1"/>
    <xf numFmtId="0" fontId="8" fillId="9" borderId="14" xfId="1" applyFont="1" applyFill="1" applyBorder="1" applyAlignment="1" applyProtection="1">
      <alignment vertical="center" wrapText="1"/>
      <protection locked="0"/>
    </xf>
    <xf numFmtId="0" fontId="9" fillId="9" borderId="14" xfId="2" applyNumberFormat="1" applyFont="1" applyFill="1" applyBorder="1" applyAlignment="1">
      <alignment horizontal="justify" vertical="top" wrapText="1"/>
    </xf>
    <xf numFmtId="0" fontId="10" fillId="9" borderId="14" xfId="2" applyNumberFormat="1" applyFont="1" applyFill="1" applyBorder="1" applyAlignment="1">
      <alignment horizontal="justify" vertical="top" wrapText="1"/>
    </xf>
    <xf numFmtId="0" fontId="8" fillId="10" borderId="2" xfId="1" applyFont="1" applyFill="1" applyBorder="1"/>
    <xf numFmtId="0" fontId="8" fillId="10" borderId="2" xfId="1" applyFont="1" applyFill="1" applyBorder="1" applyAlignment="1" applyProtection="1">
      <alignment vertical="center" wrapText="1"/>
      <protection locked="0"/>
    </xf>
    <xf numFmtId="0" fontId="8" fillId="10" borderId="2" xfId="2" applyFont="1" applyFill="1" applyBorder="1" applyAlignment="1">
      <alignment horizontal="center" vertical="center" wrapText="1"/>
    </xf>
    <xf numFmtId="0" fontId="10" fillId="10" borderId="2" xfId="0" applyFont="1" applyFill="1" applyBorder="1" applyAlignment="1" applyProtection="1">
      <alignment horizontal="justify" vertical="top" wrapText="1"/>
      <protection locked="0"/>
    </xf>
    <xf numFmtId="0" fontId="10" fillId="10" borderId="2" xfId="0" applyFont="1" applyFill="1" applyBorder="1" applyAlignment="1" applyProtection="1">
      <alignment horizontal="center" vertical="center" wrapText="1"/>
      <protection locked="0"/>
    </xf>
    <xf numFmtId="14" fontId="10" fillId="10" borderId="2" xfId="2" applyNumberFormat="1" applyFont="1" applyFill="1" applyBorder="1" applyAlignment="1">
      <alignment horizontal="center" vertical="center" wrapText="1"/>
    </xf>
    <xf numFmtId="1" fontId="10" fillId="10" borderId="2" xfId="2" applyNumberFormat="1" applyFont="1" applyFill="1" applyBorder="1" applyAlignment="1">
      <alignment horizontal="center" vertical="center" wrapText="1"/>
    </xf>
    <xf numFmtId="9" fontId="10" fillId="10" borderId="2" xfId="19" applyNumberFormat="1" applyFont="1" applyFill="1" applyBorder="1" applyAlignment="1">
      <alignment horizontal="center" vertical="center"/>
    </xf>
    <xf numFmtId="1" fontId="10" fillId="10" borderId="2" xfId="2" applyNumberFormat="1" applyFont="1" applyFill="1" applyBorder="1" applyAlignment="1" applyProtection="1">
      <alignment horizontal="center" vertical="center" wrapText="1"/>
    </xf>
    <xf numFmtId="1" fontId="10" fillId="10" borderId="2" xfId="2" applyNumberFormat="1" applyFont="1" applyFill="1" applyBorder="1" applyAlignment="1" applyProtection="1">
      <alignment horizontal="center" vertical="center"/>
    </xf>
    <xf numFmtId="0" fontId="10" fillId="10" borderId="2" xfId="2" applyFont="1" applyFill="1" applyBorder="1" applyAlignment="1">
      <alignment horizontal="justify" vertical="top" wrapText="1"/>
    </xf>
    <xf numFmtId="0" fontId="10" fillId="10" borderId="14" xfId="0" applyFont="1" applyFill="1" applyBorder="1" applyAlignment="1">
      <alignment vertical="top" wrapText="1"/>
    </xf>
    <xf numFmtId="0" fontId="9" fillId="10" borderId="15" xfId="2" applyFont="1" applyFill="1" applyBorder="1" applyAlignment="1">
      <alignment horizontal="center" vertical="center" wrapText="1"/>
    </xf>
    <xf numFmtId="0" fontId="10" fillId="10" borderId="15" xfId="0" applyFont="1" applyFill="1" applyBorder="1" applyAlignment="1" applyProtection="1">
      <alignment horizontal="justify" vertical="top" wrapText="1"/>
      <protection locked="0"/>
    </xf>
    <xf numFmtId="0" fontId="10" fillId="10" borderId="15" xfId="2" applyNumberFormat="1" applyFont="1" applyFill="1" applyBorder="1" applyAlignment="1">
      <alignment horizontal="justify" vertical="top" wrapText="1"/>
    </xf>
    <xf numFmtId="0" fontId="10" fillId="10" borderId="15" xfId="0" applyFont="1" applyFill="1" applyBorder="1" applyAlignment="1" applyProtection="1">
      <alignment horizontal="center" vertical="center" wrapText="1"/>
      <protection locked="0"/>
    </xf>
    <xf numFmtId="14" fontId="10" fillId="10" borderId="15" xfId="2" applyNumberFormat="1" applyFont="1" applyFill="1" applyBorder="1" applyAlignment="1">
      <alignment horizontal="center" vertical="center" wrapText="1"/>
    </xf>
    <xf numFmtId="1" fontId="10" fillId="10" borderId="15" xfId="2" applyNumberFormat="1" applyFont="1" applyFill="1" applyBorder="1" applyAlignment="1">
      <alignment horizontal="center" vertical="center" wrapText="1"/>
    </xf>
    <xf numFmtId="0" fontId="10" fillId="10" borderId="15" xfId="2" applyFont="1" applyFill="1" applyBorder="1" applyAlignment="1">
      <alignment horizontal="justify" vertical="top" wrapText="1"/>
    </xf>
    <xf numFmtId="0" fontId="12" fillId="10" borderId="14" xfId="2" applyFont="1" applyFill="1" applyBorder="1" applyAlignment="1">
      <alignment horizontal="center" vertical="center" wrapText="1"/>
    </xf>
    <xf numFmtId="0" fontId="10" fillId="10" borderId="14" xfId="6" applyFont="1" applyFill="1" applyBorder="1" applyAlignment="1">
      <alignment horizontal="justify" vertical="top" wrapText="1"/>
    </xf>
    <xf numFmtId="0" fontId="10" fillId="10" borderId="14" xfId="8" applyFont="1" applyFill="1" applyBorder="1" applyAlignment="1" applyProtection="1">
      <alignment horizontal="justify" vertical="top" wrapText="1"/>
      <protection locked="0"/>
    </xf>
    <xf numFmtId="0" fontId="10" fillId="10" borderId="14" xfId="8" applyFont="1" applyFill="1" applyBorder="1" applyAlignment="1" applyProtection="1">
      <alignment horizontal="center" vertical="center" wrapText="1"/>
      <protection locked="0"/>
    </xf>
    <xf numFmtId="165" fontId="10" fillId="10" borderId="14" xfId="8" applyNumberFormat="1" applyFont="1" applyFill="1" applyBorder="1" applyAlignment="1" applyProtection="1">
      <alignment horizontal="center" vertical="center" wrapText="1"/>
      <protection locked="0"/>
    </xf>
    <xf numFmtId="0" fontId="10" fillId="10" borderId="14" xfId="3" applyFont="1" applyFill="1" applyBorder="1" applyAlignment="1" applyProtection="1">
      <alignment horizontal="justify" vertical="top" wrapText="1"/>
    </xf>
    <xf numFmtId="0" fontId="9" fillId="10" borderId="14" xfId="3" applyFont="1" applyFill="1" applyBorder="1" applyAlignment="1" applyProtection="1">
      <alignment horizontal="center" vertical="center" wrapText="1"/>
    </xf>
    <xf numFmtId="0" fontId="10" fillId="10" borderId="2" xfId="2" applyNumberFormat="1" applyFont="1" applyFill="1" applyBorder="1" applyAlignment="1">
      <alignment horizontal="justify" vertical="top" wrapText="1"/>
    </xf>
    <xf numFmtId="0" fontId="11" fillId="10" borderId="2" xfId="0" applyFont="1" applyFill="1" applyBorder="1" applyAlignment="1">
      <alignment horizontal="justify" vertical="top"/>
    </xf>
    <xf numFmtId="0" fontId="10" fillId="10" borderId="2" xfId="2" applyFont="1" applyFill="1" applyBorder="1" applyAlignment="1">
      <alignment horizontal="center" vertical="center" wrapText="1"/>
    </xf>
    <xf numFmtId="0" fontId="10" fillId="10" borderId="2" xfId="2" applyFont="1" applyFill="1" applyBorder="1" applyAlignment="1" applyProtection="1">
      <alignment horizontal="justify" vertical="top" wrapText="1"/>
      <protection locked="0"/>
    </xf>
    <xf numFmtId="0" fontId="10" fillId="10" borderId="2" xfId="2" applyFont="1" applyFill="1" applyBorder="1" applyAlignment="1">
      <alignment horizontal="justify" vertical="top" wrapText="1" shrinkToFit="1"/>
    </xf>
    <xf numFmtId="0" fontId="10" fillId="10" borderId="15" xfId="2" applyFont="1" applyFill="1" applyBorder="1" applyAlignment="1">
      <alignment horizontal="center" vertical="center" wrapText="1"/>
    </xf>
    <xf numFmtId="9" fontId="10" fillId="10" borderId="15" xfId="19" applyNumberFormat="1" applyFont="1" applyFill="1" applyBorder="1" applyAlignment="1">
      <alignment horizontal="center" vertical="center"/>
    </xf>
    <xf numFmtId="0" fontId="11" fillId="10" borderId="14" xfId="0" applyFont="1" applyFill="1" applyBorder="1" applyAlignment="1">
      <alignment vertical="top"/>
    </xf>
    <xf numFmtId="0" fontId="10" fillId="10" borderId="15" xfId="2" applyFont="1" applyFill="1" applyBorder="1" applyAlignment="1" applyProtection="1">
      <alignment horizontal="justify" vertical="top" wrapText="1"/>
      <protection locked="0"/>
    </xf>
    <xf numFmtId="0" fontId="9" fillId="13" borderId="2" xfId="0" applyFont="1" applyFill="1" applyBorder="1" applyAlignment="1">
      <alignment horizontal="center" vertical="center" wrapText="1"/>
    </xf>
    <xf numFmtId="0" fontId="9" fillId="13" borderId="2" xfId="0" applyFont="1" applyFill="1" applyBorder="1" applyAlignment="1">
      <alignment horizontal="center" vertical="center"/>
    </xf>
    <xf numFmtId="43" fontId="9" fillId="13" borderId="2" xfId="20" applyFont="1" applyFill="1" applyBorder="1" applyAlignment="1">
      <alignment horizontal="center" vertical="center"/>
    </xf>
    <xf numFmtId="0" fontId="10" fillId="10" borderId="14" xfId="2" applyFont="1" applyFill="1" applyBorder="1" applyAlignment="1" applyProtection="1">
      <alignment horizontal="justify" vertical="top"/>
      <protection locked="0"/>
    </xf>
    <xf numFmtId="0" fontId="10" fillId="10" borderId="14" xfId="2" applyFont="1" applyFill="1" applyBorder="1" applyAlignment="1" applyProtection="1">
      <alignment horizontal="center" vertical="center"/>
      <protection locked="0"/>
    </xf>
    <xf numFmtId="1" fontId="10" fillId="10" borderId="14" xfId="8" applyNumberFormat="1" applyFont="1" applyFill="1" applyBorder="1" applyAlignment="1">
      <alignment horizontal="justify" vertical="top" wrapText="1"/>
    </xf>
    <xf numFmtId="0" fontId="10" fillId="13" borderId="2" xfId="0" applyFont="1" applyFill="1" applyBorder="1" applyAlignment="1">
      <alignment horizontal="center" vertical="center" wrapText="1"/>
    </xf>
    <xf numFmtId="0" fontId="9" fillId="10" borderId="15" xfId="2" applyNumberFormat="1" applyFont="1" applyFill="1" applyBorder="1" applyAlignment="1">
      <alignment horizontal="justify" vertical="top" wrapText="1"/>
    </xf>
    <xf numFmtId="0" fontId="11" fillId="10" borderId="15" xfId="0" applyFont="1" applyFill="1" applyBorder="1" applyAlignment="1">
      <alignment horizontal="center" vertical="center"/>
    </xf>
    <xf numFmtId="14" fontId="11" fillId="10" borderId="15" xfId="0" applyNumberFormat="1" applyFont="1" applyFill="1" applyBorder="1" applyAlignment="1">
      <alignment horizontal="center" vertical="center"/>
    </xf>
    <xf numFmtId="9" fontId="10" fillId="10" borderId="15" xfId="21" applyNumberFormat="1" applyFont="1" applyFill="1" applyBorder="1" applyAlignment="1">
      <alignment horizontal="center" vertical="center"/>
    </xf>
    <xf numFmtId="1" fontId="10" fillId="10" borderId="15" xfId="2" applyNumberFormat="1" applyFont="1" applyFill="1" applyBorder="1" applyAlignment="1" applyProtection="1">
      <alignment horizontal="center" vertical="center" wrapText="1"/>
    </xf>
    <xf numFmtId="1" fontId="10" fillId="10" borderId="15" xfId="2" applyNumberFormat="1" applyFont="1" applyFill="1" applyBorder="1" applyAlignment="1" applyProtection="1">
      <alignment horizontal="center" vertical="center"/>
    </xf>
    <xf numFmtId="0" fontId="9" fillId="10" borderId="15" xfId="1" applyFont="1" applyFill="1" applyBorder="1" applyAlignment="1" applyProtection="1">
      <alignment vertical="center" wrapText="1"/>
      <protection locked="0"/>
    </xf>
    <xf numFmtId="14" fontId="10" fillId="10" borderId="15" xfId="0" applyNumberFormat="1" applyFont="1" applyFill="1" applyBorder="1" applyAlignment="1">
      <alignment horizontal="center" vertical="center"/>
    </xf>
    <xf numFmtId="9" fontId="18" fillId="10" borderId="15" xfId="21" applyNumberFormat="1" applyFont="1" applyFill="1" applyBorder="1" applyAlignment="1">
      <alignment horizontal="center" vertical="center"/>
    </xf>
    <xf numFmtId="9" fontId="10" fillId="8" borderId="14" xfId="19" applyNumberFormat="1" applyFont="1" applyFill="1" applyBorder="1" applyAlignment="1" applyProtection="1">
      <alignment horizontal="center" vertical="center"/>
      <protection locked="0"/>
    </xf>
    <xf numFmtId="0" fontId="10" fillId="11" borderId="2" xfId="2" applyNumberFormat="1" applyFont="1" applyFill="1" applyBorder="1" applyAlignment="1">
      <alignment horizontal="justify" vertical="top" wrapText="1"/>
    </xf>
    <xf numFmtId="0" fontId="10" fillId="11" borderId="2" xfId="0" applyFont="1" applyFill="1" applyBorder="1" applyAlignment="1" applyProtection="1">
      <alignment horizontal="justify" vertical="top" wrapText="1"/>
      <protection locked="0"/>
    </xf>
    <xf numFmtId="0" fontId="9" fillId="11" borderId="14" xfId="0" applyFont="1" applyFill="1" applyBorder="1" applyAlignment="1" applyProtection="1">
      <alignment horizontal="justify" vertical="top" wrapText="1"/>
      <protection locked="0"/>
    </xf>
    <xf numFmtId="0" fontId="0" fillId="0" borderId="0" xfId="0" applyAlignment="1">
      <alignment wrapText="1"/>
    </xf>
    <xf numFmtId="9" fontId="0" fillId="0" borderId="0" xfId="0" applyNumberFormat="1"/>
    <xf numFmtId="0" fontId="10" fillId="8" borderId="15" xfId="2" applyNumberFormat="1" applyFont="1" applyFill="1" applyBorder="1" applyAlignment="1">
      <alignment horizontal="justify" vertical="top" wrapText="1"/>
    </xf>
    <xf numFmtId="0" fontId="10" fillId="16" borderId="15" xfId="2" applyNumberFormat="1" applyFont="1" applyFill="1" applyBorder="1" applyAlignment="1">
      <alignment horizontal="justify" vertical="top" wrapText="1"/>
    </xf>
    <xf numFmtId="0" fontId="10" fillId="16" borderId="15" xfId="2" applyFont="1" applyFill="1" applyBorder="1" applyAlignment="1">
      <alignment horizontal="justify" vertical="top" wrapText="1"/>
    </xf>
    <xf numFmtId="0" fontId="25" fillId="0" borderId="0" xfId="0" applyFont="1" applyAlignment="1">
      <alignment wrapText="1"/>
    </xf>
    <xf numFmtId="0" fontId="10" fillId="8" borderId="2" xfId="2" applyNumberFormat="1" applyFont="1" applyFill="1" applyBorder="1" applyAlignment="1">
      <alignment horizontal="justify" vertical="top" wrapText="1"/>
    </xf>
    <xf numFmtId="0" fontId="18" fillId="10" borderId="14" xfId="0" applyFont="1" applyFill="1" applyBorder="1" applyAlignment="1" applyProtection="1">
      <alignment horizontal="justify" vertical="top" wrapText="1"/>
      <protection locked="0"/>
    </xf>
    <xf numFmtId="0" fontId="18" fillId="0" borderId="14" xfId="2" applyNumberFormat="1" applyFont="1" applyFill="1" applyBorder="1" applyAlignment="1">
      <alignment horizontal="justify" vertical="top" wrapText="1"/>
    </xf>
    <xf numFmtId="1" fontId="10" fillId="12" borderId="15" xfId="2" applyNumberFormat="1" applyFont="1" applyFill="1" applyBorder="1" applyAlignment="1">
      <alignment horizontal="center" vertical="center" wrapText="1"/>
    </xf>
    <xf numFmtId="9" fontId="10" fillId="16" borderId="15" xfId="21" applyNumberFormat="1" applyFont="1" applyFill="1" applyBorder="1" applyAlignment="1">
      <alignment horizontal="center" vertical="center"/>
    </xf>
    <xf numFmtId="9" fontId="10" fillId="16" borderId="14" xfId="19" applyNumberFormat="1" applyFont="1" applyFill="1" applyBorder="1" applyAlignment="1">
      <alignment horizontal="center" vertical="center"/>
    </xf>
    <xf numFmtId="0" fontId="10" fillId="16" borderId="14" xfId="2" applyNumberFormat="1" applyFont="1" applyFill="1" applyBorder="1" applyAlignment="1">
      <alignment horizontal="justify" vertical="top" wrapText="1"/>
    </xf>
    <xf numFmtId="0" fontId="9" fillId="17" borderId="14" xfId="2" applyFont="1" applyFill="1" applyBorder="1" applyAlignment="1">
      <alignment horizontal="center" vertical="center" wrapText="1"/>
    </xf>
    <xf numFmtId="0" fontId="10" fillId="17" borderId="2" xfId="2" applyFont="1" applyFill="1" applyBorder="1" applyAlignment="1">
      <alignment horizontal="justify" vertical="top" wrapText="1"/>
    </xf>
    <xf numFmtId="0" fontId="10" fillId="9" borderId="2" xfId="2" applyFont="1" applyFill="1" applyBorder="1" applyAlignment="1">
      <alignment horizontal="justify" vertical="top" wrapText="1"/>
    </xf>
    <xf numFmtId="1" fontId="10" fillId="12" borderId="2" xfId="2" applyNumberFormat="1" applyFont="1" applyFill="1" applyBorder="1" applyAlignment="1">
      <alignment horizontal="center" vertical="center" wrapText="1"/>
    </xf>
    <xf numFmtId="0" fontId="0" fillId="11" borderId="0" xfId="0" applyFill="1"/>
    <xf numFmtId="9" fontId="10" fillId="8" borderId="2" xfId="19" applyNumberFormat="1" applyFont="1" applyFill="1" applyBorder="1" applyAlignment="1">
      <alignment horizontal="center" vertical="center"/>
    </xf>
    <xf numFmtId="0" fontId="9" fillId="17" borderId="2" xfId="2" applyFont="1" applyFill="1" applyBorder="1" applyAlignment="1">
      <alignment horizontal="center" vertical="center" wrapText="1"/>
    </xf>
    <xf numFmtId="0" fontId="10" fillId="8" borderId="2" xfId="2" applyFont="1" applyFill="1" applyBorder="1" applyAlignment="1">
      <alignment horizontal="justify" vertical="top" wrapText="1"/>
    </xf>
    <xf numFmtId="0" fontId="10" fillId="8" borderId="2" xfId="2" applyFont="1" applyFill="1" applyBorder="1" applyAlignment="1">
      <alignment horizontal="center" vertical="center" wrapText="1"/>
    </xf>
    <xf numFmtId="14" fontId="10" fillId="8" borderId="15" xfId="2" applyNumberFormat="1" applyFont="1" applyFill="1" applyBorder="1" applyAlignment="1">
      <alignment horizontal="center" vertical="center"/>
    </xf>
    <xf numFmtId="0" fontId="10" fillId="8" borderId="15" xfId="1" applyFont="1" applyFill="1" applyBorder="1" applyAlignment="1">
      <alignment horizontal="justify" vertical="top"/>
    </xf>
    <xf numFmtId="0" fontId="8" fillId="9" borderId="2" xfId="0" applyFont="1" applyFill="1" applyBorder="1" applyAlignment="1">
      <alignment horizontal="center" vertical="center" wrapText="1"/>
    </xf>
    <xf numFmtId="9" fontId="10" fillId="7" borderId="14" xfId="19" applyNumberFormat="1" applyFont="1" applyFill="1" applyBorder="1" applyAlignment="1">
      <alignment horizontal="center" vertical="center"/>
    </xf>
    <xf numFmtId="0" fontId="10" fillId="7" borderId="14" xfId="0" applyFont="1" applyFill="1" applyBorder="1" applyAlignment="1">
      <alignment vertical="top" wrapText="1"/>
    </xf>
    <xf numFmtId="0" fontId="3" fillId="2" borderId="17" xfId="1" applyFont="1" applyFill="1" applyBorder="1" applyAlignment="1">
      <alignment horizontal="center" vertical="center" wrapText="1"/>
    </xf>
    <xf numFmtId="14" fontId="10" fillId="18" borderId="15" xfId="2" applyNumberFormat="1" applyFont="1" applyFill="1" applyBorder="1" applyAlignment="1">
      <alignment horizontal="center" vertical="center" wrapText="1"/>
    </xf>
    <xf numFmtId="0" fontId="10" fillId="15" borderId="2" xfId="2" applyFont="1" applyFill="1" applyBorder="1" applyAlignment="1">
      <alignment horizontal="justify" vertical="top" wrapText="1"/>
    </xf>
    <xf numFmtId="9" fontId="10" fillId="18" borderId="15" xfId="19" applyNumberFormat="1" applyFont="1" applyFill="1" applyBorder="1" applyAlignment="1">
      <alignment horizontal="center" vertical="center"/>
    </xf>
    <xf numFmtId="0" fontId="10" fillId="18" borderId="14" xfId="0" applyFont="1" applyFill="1" applyBorder="1" applyAlignment="1" applyProtection="1">
      <alignment horizontal="justify" vertical="top" wrapText="1"/>
      <protection locked="0"/>
    </xf>
    <xf numFmtId="0" fontId="10" fillId="18" borderId="2" xfId="2" applyFont="1" applyFill="1" applyBorder="1" applyAlignment="1">
      <alignment horizontal="justify" vertical="top" wrapText="1"/>
    </xf>
    <xf numFmtId="0" fontId="18" fillId="9" borderId="15" xfId="2" applyFont="1" applyFill="1" applyBorder="1" applyAlignment="1">
      <alignment horizontal="center" vertical="center" wrapText="1"/>
    </xf>
    <xf numFmtId="9" fontId="10" fillId="18" borderId="2" xfId="19" applyNumberFormat="1" applyFont="1" applyFill="1" applyBorder="1" applyAlignment="1">
      <alignment horizontal="center" vertical="center"/>
    </xf>
    <xf numFmtId="9" fontId="10" fillId="18" borderId="14" xfId="19" applyNumberFormat="1" applyFont="1" applyFill="1" applyBorder="1" applyAlignment="1">
      <alignment horizontal="center" vertical="center"/>
    </xf>
    <xf numFmtId="0" fontId="10" fillId="18" borderId="15" xfId="2" applyFont="1" applyFill="1" applyBorder="1" applyAlignment="1">
      <alignment horizontal="justify" vertical="top" wrapText="1"/>
    </xf>
    <xf numFmtId="9" fontId="10" fillId="19" borderId="15" xfId="19" applyNumberFormat="1" applyFont="1" applyFill="1" applyBorder="1" applyAlignment="1">
      <alignment horizontal="center" vertical="center"/>
    </xf>
    <xf numFmtId="9" fontId="10" fillId="19" borderId="15" xfId="21" applyNumberFormat="1" applyFont="1" applyFill="1" applyBorder="1" applyAlignment="1">
      <alignment horizontal="center" vertical="center"/>
    </xf>
    <xf numFmtId="0" fontId="2" fillId="19" borderId="0" xfId="1" applyFill="1"/>
    <xf numFmtId="0" fontId="0" fillId="0" borderId="2" xfId="0" applyBorder="1" applyAlignment="1">
      <alignment horizontal="left"/>
    </xf>
    <xf numFmtId="0" fontId="0" fillId="0" borderId="2" xfId="0" applyNumberFormat="1" applyBorder="1" applyAlignment="1"/>
    <xf numFmtId="9" fontId="0" fillId="0" borderId="2" xfId="0" applyNumberFormat="1" applyBorder="1" applyAlignment="1"/>
    <xf numFmtId="0" fontId="29" fillId="20" borderId="2" xfId="0" applyNumberFormat="1" applyFont="1" applyFill="1" applyBorder="1" applyAlignment="1"/>
    <xf numFmtId="9" fontId="29" fillId="20" borderId="2" xfId="0" applyNumberFormat="1" applyFont="1" applyFill="1" applyBorder="1" applyAlignment="1"/>
    <xf numFmtId="0" fontId="29" fillId="20" borderId="2" xfId="0" applyFont="1" applyFill="1" applyBorder="1" applyAlignment="1">
      <alignment horizontal="center"/>
    </xf>
    <xf numFmtId="0" fontId="29" fillId="20" borderId="2" xfId="0" applyNumberFormat="1" applyFont="1" applyFill="1" applyBorder="1" applyAlignment="1">
      <alignment horizontal="center"/>
    </xf>
    <xf numFmtId="0" fontId="29" fillId="20" borderId="2" xfId="0" applyFont="1" applyFill="1" applyBorder="1" applyAlignment="1">
      <alignment horizontal="center"/>
    </xf>
    <xf numFmtId="0" fontId="29" fillId="20" borderId="18" xfId="0" applyFont="1" applyFill="1" applyBorder="1" applyAlignment="1">
      <alignment horizontal="center" vertical="center"/>
    </xf>
    <xf numFmtId="0" fontId="29" fillId="20" borderId="16" xfId="0" applyFont="1" applyFill="1" applyBorder="1" applyAlignment="1">
      <alignment horizontal="center" vertical="center"/>
    </xf>
    <xf numFmtId="0" fontId="29" fillId="20" borderId="19" xfId="0" applyFont="1" applyFill="1" applyBorder="1" applyAlignment="1">
      <alignment horizontal="center" vertical="center"/>
    </xf>
    <xf numFmtId="0" fontId="24" fillId="9" borderId="10" xfId="0" applyFont="1" applyFill="1" applyBorder="1" applyAlignment="1">
      <alignment horizontal="left" vertical="center" wrapText="1"/>
    </xf>
    <xf numFmtId="0" fontId="24" fillId="9" borderId="11" xfId="0" applyFont="1" applyFill="1" applyBorder="1" applyAlignment="1">
      <alignment horizontal="left" vertical="center" wrapText="1"/>
    </xf>
    <xf numFmtId="0" fontId="3" fillId="2" borderId="1" xfId="1" applyFont="1" applyFill="1" applyBorder="1" applyAlignment="1">
      <alignment horizontal="center" vertical="center"/>
    </xf>
    <xf numFmtId="0" fontId="3" fillId="0" borderId="0" xfId="1" applyFont="1" applyFill="1" applyBorder="1" applyAlignment="1">
      <alignment horizontal="center" vertical="center"/>
    </xf>
    <xf numFmtId="0" fontId="2" fillId="0" borderId="0" xfId="1"/>
    <xf numFmtId="0" fontId="2" fillId="0" borderId="0" xfId="1" applyFill="1"/>
    <xf numFmtId="0" fontId="23" fillId="9" borderId="5" xfId="0" applyFont="1" applyFill="1" applyBorder="1" applyAlignment="1">
      <alignment horizontal="left" vertical="center" wrapText="1"/>
    </xf>
    <xf numFmtId="0" fontId="23" fillId="9" borderId="6" xfId="0" applyFont="1" applyFill="1" applyBorder="1" applyAlignment="1">
      <alignment horizontal="left" vertical="center" wrapText="1"/>
    </xf>
    <xf numFmtId="0" fontId="24" fillId="9" borderId="8" xfId="0" applyFont="1" applyFill="1" applyBorder="1" applyAlignment="1">
      <alignment horizontal="left" vertical="center" wrapText="1"/>
    </xf>
    <xf numFmtId="0" fontId="24" fillId="9" borderId="0" xfId="0" applyFont="1" applyFill="1" applyBorder="1" applyAlignment="1">
      <alignment horizontal="left" vertical="center" wrapText="1"/>
    </xf>
  </cellXfs>
  <cellStyles count="22">
    <cellStyle name="Excel Built-in Normal 2" xfId="6"/>
    <cellStyle name="Hipervínculo" xfId="17" builtinId="8"/>
    <cellStyle name="Millares" xfId="20" builtinId="3"/>
    <cellStyle name="Normal" xfId="0" builtinId="0"/>
    <cellStyle name="Normal 10 2 2 2 2 2 2 2 2 2" xfId="15"/>
    <cellStyle name="Normal 2" xfId="1"/>
    <cellStyle name="Normal 2 2" xfId="2"/>
    <cellStyle name="Normal 2 2 2" xfId="8"/>
    <cellStyle name="Normal 2 2 2 2" xfId="10"/>
    <cellStyle name="Normal 2 2 4" xfId="16"/>
    <cellStyle name="Normal 2 3 11" xfId="11"/>
    <cellStyle name="Normal 2 3 11 6" xfId="12"/>
    <cellStyle name="Normal 2 3 13 6" xfId="14"/>
    <cellStyle name="Normal 2 3 14" xfId="5"/>
    <cellStyle name="Normal 2 3 3 5 6" xfId="13"/>
    <cellStyle name="Normal 2 3 8 4" xfId="9"/>
    <cellStyle name="Normal 3" xfId="18"/>
    <cellStyle name="Normal 3 2" xfId="3"/>
    <cellStyle name="Normal 4 2 3" xfId="7"/>
    <cellStyle name="Porcentaje" xfId="19" builtinId="5"/>
    <cellStyle name="Porcentaje 2" xfId="21"/>
    <cellStyle name="Porcentaje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612321</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2321"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file:///G:/PME%20DIRECCION%20TELECO%2025%20JUNIO/PME%20SEGUIMIENTO%20JULIO%2011%202014/H%20440.pdf" TargetMode="External"/><Relationship Id="rId7" Type="http://schemas.openxmlformats.org/officeDocument/2006/relationships/drawing" Target="../drawings/drawing1.xml"/><Relationship Id="rId2" Type="http://schemas.openxmlformats.org/officeDocument/2006/relationships/hyperlink" Target="file:///G:/PME%20DIRECCION%20TELECO%2025%20JUNIO/PME%20SEGUIMIENTO%20JULIO%2011%202014/H%20441.pdf" TargetMode="External"/><Relationship Id="rId1" Type="http://schemas.openxmlformats.org/officeDocument/2006/relationships/hyperlink" Target="file://F:\..\..\..\..\..\..\..\..\..\..\..\..\..\..\..\..\..\..\..\..\..\..\..\..\..\..\..\..\..\..\..\..\..\..\..\..\..\..\..\..\..\..\..\..\..\..\..\..\..\..\..\..\..\..\..\..\..\..\..\..\..\..\..\..\..\..\..\..\..\..\..\..\..\..\..\..\40380975\Microsoft\Windows\INetCache\Content.Outlook\Microsoft\Windows\INetCache\Content.Outlook\Microsoft\Windows\AppData\Local\AppData\Local\Microsoft\Windows\Temporary%20Internet%20Files\19355028\AppData\Local\Microsoft\Windows\INetCache\40380975\AppData\Local\Microsoft\Windows\Temporary%20Internet%20Files\Content.Outlook\Secretaria%20General\Direcci&#243;n%20Administrativa\Microsoft\Windows\Temporary%20Internet%20Files\Content.Outlook\Microsoft\Windows\Temporary%20Internet%20Files\Content.Outlook\Microsoft\Windows\Temporary%20Internet%20Files\AppData\Desktop\H443-H444.msg" TargetMode="External"/><Relationship Id="rId6" Type="http://schemas.openxmlformats.org/officeDocument/2006/relationships/printerSettings" Target="../printerSettings/printerSettings1.bin"/><Relationship Id="rId5" Type="http://schemas.openxmlformats.org/officeDocument/2006/relationships/hyperlink" Target="file://F:\..\..\..\..\..\..\..\..\..\..\..\..\..\..\..\..\..\..\..\..\..\..\..\..\..\..\..\..\..\..\..\..\..\..\..\..\..\..\..\..\..\..\..\..\..\..\..\..\..\..\..\..\..\..\..\..\..\..\..\..\..\..\..\..\..\..\..\..\..\..\..\..\..\..\..\..\40380975\Microsoft\Windows\INetCache\Content.Outlook\Microsoft\Windows\INetCache\Content.Outlook\Microsoft\Windows\AppData\Local\AppData\Local\Microsoft\Windows\Temporary%20Internet%20Files\19355028\AppData\Local\Microsoft\Windows\INetCache\40380975\AppData\Local\Microsoft\Windows\Temporary%20Internet%20Files\Content.Outlook\Secretaria%20General\Direcci&#243;n%20Administrativa\Microsoft\Windows\Temporary%20Internet%20Files\Content.Outlook\Microsoft\Windows\Temporary%20Internet%20Files\Content.Outlook\Microsoft\Windows\Temporary%20Internet%20Files\AppData\Desktop\H105" TargetMode="External"/><Relationship Id="rId4" Type="http://schemas.openxmlformats.org/officeDocument/2006/relationships/hyperlink" Target="file://F:\..\..\..\..\..\..\..\..\..\..\..\..\..\..\..\..\..\..\..\..\..\..\..\..\..\..\..\..\..\..\..\..\..\..\..\..\..\..\..\..\..\..\..\..\..\..\..\..\..\..\..\..\..\..\..\..\..\..\..\..\..\..\..\..\..\..\..\..\..\..\..\..\..\..\..\..\40380975\Microsoft\Windows\INetCache\Content.Outlook\Microsoft\Windows\INetCache\Content.Outlook\Microsoft\Windows\AppData\Local\AppData\Local\Microsoft\Windows\Temporary%20Internet%20Files\19355028\AppData\Local\Microsoft\Windows\INetCache\40380975\AppData\Local\Microsoft\Windows\Temporary%20Internet%20Files\Content.Outlook\Secretaria%20General\Direcci&#243;n%20Administrativa\Microsoft\Windows\Temporary%20Internet%20Files\Content.Outlook\Microsoft\Windows\Temporary%20Internet%20Files\Content.Outlook\Microsoft\Windows\Temporary%20Internet%20Files\AppData\Desktop\H105"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G24" sqref="G24"/>
    </sheetView>
  </sheetViews>
  <sheetFormatPr baseColWidth="10" defaultRowHeight="15" x14ac:dyDescent="0.25"/>
  <cols>
    <col min="1" max="1" width="131.7109375" bestFit="1" customWidth="1"/>
    <col min="2" max="2" width="14.28515625" bestFit="1" customWidth="1"/>
    <col min="3" max="3" width="23.5703125" bestFit="1" customWidth="1"/>
    <col min="4" max="4" width="14.28515625" bestFit="1" customWidth="1"/>
    <col min="5" max="5" width="23.5703125" bestFit="1" customWidth="1"/>
    <col min="6" max="6" width="14.28515625" bestFit="1" customWidth="1"/>
    <col min="7" max="7" width="13.5703125" bestFit="1" customWidth="1"/>
  </cols>
  <sheetData>
    <row r="1" spans="1:7" x14ac:dyDescent="0.25">
      <c r="A1" s="474" t="s">
        <v>4411</v>
      </c>
      <c r="B1" s="473" t="s">
        <v>4418</v>
      </c>
      <c r="C1" s="473"/>
      <c r="D1" s="473"/>
      <c r="E1" s="473"/>
      <c r="F1" s="473"/>
      <c r="G1" s="473"/>
    </row>
    <row r="2" spans="1:7" x14ac:dyDescent="0.25">
      <c r="A2" s="475"/>
      <c r="B2" s="473" t="s">
        <v>4415</v>
      </c>
      <c r="C2" s="473"/>
      <c r="D2" s="473" t="s">
        <v>4416</v>
      </c>
      <c r="E2" s="473"/>
      <c r="F2" s="473" t="s">
        <v>4417</v>
      </c>
      <c r="G2" s="473"/>
    </row>
    <row r="3" spans="1:7" x14ac:dyDescent="0.25">
      <c r="A3" s="476"/>
      <c r="B3" s="469" t="s">
        <v>4413</v>
      </c>
      <c r="C3" s="472" t="s">
        <v>4414</v>
      </c>
      <c r="D3" s="469" t="s">
        <v>4413</v>
      </c>
      <c r="E3" s="472" t="s">
        <v>4414</v>
      </c>
      <c r="F3" s="469" t="s">
        <v>4413</v>
      </c>
      <c r="G3" s="472" t="s">
        <v>4414</v>
      </c>
    </row>
    <row r="4" spans="1:7" x14ac:dyDescent="0.25">
      <c r="A4" s="466" t="s">
        <v>2888</v>
      </c>
      <c r="B4" s="467">
        <v>1</v>
      </c>
      <c r="C4" s="468">
        <v>0</v>
      </c>
      <c r="D4" s="467"/>
      <c r="E4" s="468"/>
      <c r="F4" s="467">
        <v>1</v>
      </c>
      <c r="G4" s="468">
        <v>0</v>
      </c>
    </row>
    <row r="5" spans="1:7" x14ac:dyDescent="0.25">
      <c r="A5" s="466" t="s">
        <v>4358</v>
      </c>
      <c r="B5" s="467"/>
      <c r="C5" s="468"/>
      <c r="D5" s="467">
        <v>1</v>
      </c>
      <c r="E5" s="468">
        <v>0.7</v>
      </c>
      <c r="F5" s="467">
        <v>1</v>
      </c>
      <c r="G5" s="468">
        <v>0.7</v>
      </c>
    </row>
    <row r="6" spans="1:7" x14ac:dyDescent="0.25">
      <c r="A6" s="466" t="s">
        <v>4119</v>
      </c>
      <c r="B6" s="467">
        <v>1</v>
      </c>
      <c r="C6" s="468">
        <v>0.15</v>
      </c>
      <c r="D6" s="467"/>
      <c r="E6" s="468"/>
      <c r="F6" s="467">
        <v>1</v>
      </c>
      <c r="G6" s="468">
        <v>0.15</v>
      </c>
    </row>
    <row r="7" spans="1:7" x14ac:dyDescent="0.25">
      <c r="A7" s="466" t="s">
        <v>43</v>
      </c>
      <c r="B7" s="467">
        <v>2</v>
      </c>
      <c r="C7" s="468">
        <v>6.6666666666666666E-2</v>
      </c>
      <c r="D7" s="467"/>
      <c r="E7" s="468"/>
      <c r="F7" s="467">
        <v>2</v>
      </c>
      <c r="G7" s="468">
        <v>6.6666666666666666E-2</v>
      </c>
    </row>
    <row r="8" spans="1:7" x14ac:dyDescent="0.25">
      <c r="A8" s="466" t="s">
        <v>3577</v>
      </c>
      <c r="B8" s="467"/>
      <c r="C8" s="468"/>
      <c r="D8" s="467">
        <v>1</v>
      </c>
      <c r="E8" s="468">
        <v>0.9</v>
      </c>
      <c r="F8" s="467">
        <v>1</v>
      </c>
      <c r="G8" s="468">
        <v>0.9</v>
      </c>
    </row>
    <row r="9" spans="1:7" x14ac:dyDescent="0.25">
      <c r="A9" s="466" t="s">
        <v>648</v>
      </c>
      <c r="B9" s="467"/>
      <c r="C9" s="468"/>
      <c r="D9" s="467">
        <v>3</v>
      </c>
      <c r="E9" s="468">
        <v>0.66</v>
      </c>
      <c r="F9" s="467">
        <v>3</v>
      </c>
      <c r="G9" s="468">
        <v>0.66</v>
      </c>
    </row>
    <row r="10" spans="1:7" x14ac:dyDescent="0.25">
      <c r="A10" s="466" t="s">
        <v>3902</v>
      </c>
      <c r="B10" s="467">
        <v>3</v>
      </c>
      <c r="C10" s="468">
        <v>0.34999999999999992</v>
      </c>
      <c r="D10" s="467"/>
      <c r="E10" s="468"/>
      <c r="F10" s="467">
        <v>3</v>
      </c>
      <c r="G10" s="468">
        <v>0.34999999999999992</v>
      </c>
    </row>
    <row r="11" spans="1:7" x14ac:dyDescent="0.25">
      <c r="A11" s="466" t="s">
        <v>3136</v>
      </c>
      <c r="B11" s="467">
        <v>9</v>
      </c>
      <c r="C11" s="468">
        <v>0.16379310344827583</v>
      </c>
      <c r="D11" s="467">
        <v>4</v>
      </c>
      <c r="E11" s="468">
        <v>0.51875000000000004</v>
      </c>
      <c r="F11" s="467">
        <v>13</v>
      </c>
      <c r="G11" s="468">
        <v>0.2405405405405405</v>
      </c>
    </row>
    <row r="12" spans="1:7" x14ac:dyDescent="0.25">
      <c r="A12" s="466" t="s">
        <v>47</v>
      </c>
      <c r="B12" s="467">
        <v>4</v>
      </c>
      <c r="C12" s="468">
        <v>0.26166666666666666</v>
      </c>
      <c r="D12" s="467">
        <v>2</v>
      </c>
      <c r="E12" s="468">
        <v>0.42499999999999999</v>
      </c>
      <c r="F12" s="467">
        <v>6</v>
      </c>
      <c r="G12" s="468">
        <v>0.30249999999999994</v>
      </c>
    </row>
    <row r="13" spans="1:7" x14ac:dyDescent="0.25">
      <c r="A13" s="466" t="s">
        <v>3806</v>
      </c>
      <c r="B13" s="467"/>
      <c r="C13" s="468"/>
      <c r="D13" s="467">
        <v>1</v>
      </c>
      <c r="E13" s="468">
        <v>0.1</v>
      </c>
      <c r="F13" s="467">
        <v>1</v>
      </c>
      <c r="G13" s="468">
        <v>0.1</v>
      </c>
    </row>
    <row r="14" spans="1:7" x14ac:dyDescent="0.25">
      <c r="A14" s="466" t="s">
        <v>4114</v>
      </c>
      <c r="B14" s="467">
        <v>7</v>
      </c>
      <c r="C14" s="468">
        <v>0.33999999999999997</v>
      </c>
      <c r="D14" s="467"/>
      <c r="E14" s="468"/>
      <c r="F14" s="467">
        <v>7</v>
      </c>
      <c r="G14" s="468">
        <v>0.33999999999999997</v>
      </c>
    </row>
    <row r="15" spans="1:7" x14ac:dyDescent="0.25">
      <c r="A15" s="466" t="s">
        <v>2076</v>
      </c>
      <c r="B15" s="467">
        <v>16</v>
      </c>
      <c r="C15" s="468">
        <v>0.505</v>
      </c>
      <c r="D15" s="467">
        <v>7</v>
      </c>
      <c r="E15" s="468">
        <v>0.75714285714285723</v>
      </c>
      <c r="F15" s="467">
        <v>23</v>
      </c>
      <c r="G15" s="468">
        <v>0.57037037037037042</v>
      </c>
    </row>
    <row r="16" spans="1:7" x14ac:dyDescent="0.25">
      <c r="A16" s="466" t="s">
        <v>2888</v>
      </c>
      <c r="B16" s="467">
        <v>1</v>
      </c>
      <c r="C16" s="468">
        <v>0</v>
      </c>
      <c r="D16" s="467">
        <v>1</v>
      </c>
      <c r="E16" s="468">
        <v>0.1</v>
      </c>
      <c r="F16" s="467">
        <v>2</v>
      </c>
      <c r="G16" s="468">
        <v>0.05</v>
      </c>
    </row>
    <row r="17" spans="1:7" x14ac:dyDescent="0.25">
      <c r="A17" s="466" t="s">
        <v>36</v>
      </c>
      <c r="B17" s="467">
        <v>1</v>
      </c>
      <c r="C17" s="468">
        <v>0.05</v>
      </c>
      <c r="D17" s="467">
        <v>2</v>
      </c>
      <c r="E17" s="468">
        <v>0.85000000000000009</v>
      </c>
      <c r="F17" s="467">
        <v>3</v>
      </c>
      <c r="G17" s="468">
        <v>0.58333333333333337</v>
      </c>
    </row>
    <row r="18" spans="1:7" x14ac:dyDescent="0.25">
      <c r="A18" s="466" t="s">
        <v>3497</v>
      </c>
      <c r="B18" s="467">
        <v>1</v>
      </c>
      <c r="C18" s="468">
        <v>0.4</v>
      </c>
      <c r="D18" s="467">
        <v>1</v>
      </c>
      <c r="E18" s="468">
        <v>0.27500000000000002</v>
      </c>
      <c r="F18" s="467">
        <v>2</v>
      </c>
      <c r="G18" s="468">
        <v>0.30000000000000004</v>
      </c>
    </row>
    <row r="19" spans="1:7" x14ac:dyDescent="0.25">
      <c r="A19" s="466" t="s">
        <v>3500</v>
      </c>
      <c r="B19" s="467"/>
      <c r="C19" s="468"/>
      <c r="D19" s="467">
        <v>1</v>
      </c>
      <c r="E19" s="468">
        <v>0.3</v>
      </c>
      <c r="F19" s="467">
        <v>1</v>
      </c>
      <c r="G19" s="468">
        <v>0.3</v>
      </c>
    </row>
    <row r="20" spans="1:7" x14ac:dyDescent="0.25">
      <c r="A20" s="466" t="s">
        <v>608</v>
      </c>
      <c r="B20" s="467"/>
      <c r="C20" s="468"/>
      <c r="D20" s="467">
        <v>1</v>
      </c>
      <c r="E20" s="468">
        <v>0.39999999999999997</v>
      </c>
      <c r="F20" s="467">
        <v>1</v>
      </c>
      <c r="G20" s="468">
        <v>0.39999999999999997</v>
      </c>
    </row>
    <row r="21" spans="1:7" x14ac:dyDescent="0.25">
      <c r="A21" s="466" t="s">
        <v>4118</v>
      </c>
      <c r="B21" s="467">
        <v>1</v>
      </c>
      <c r="C21" s="468">
        <v>0.15</v>
      </c>
      <c r="D21" s="467"/>
      <c r="E21" s="468"/>
      <c r="F21" s="467">
        <v>1</v>
      </c>
      <c r="G21" s="468">
        <v>0.15</v>
      </c>
    </row>
    <row r="22" spans="1:7" x14ac:dyDescent="0.25">
      <c r="A22" s="466" t="s">
        <v>57</v>
      </c>
      <c r="B22" s="467"/>
      <c r="C22" s="468"/>
      <c r="D22" s="467">
        <v>1</v>
      </c>
      <c r="E22" s="468">
        <v>0.8</v>
      </c>
      <c r="F22" s="467">
        <v>1</v>
      </c>
      <c r="G22" s="468">
        <v>0.8</v>
      </c>
    </row>
    <row r="23" spans="1:7" x14ac:dyDescent="0.25">
      <c r="A23" s="466" t="s">
        <v>3736</v>
      </c>
      <c r="B23" s="467">
        <v>1</v>
      </c>
      <c r="C23" s="468">
        <v>0.1</v>
      </c>
      <c r="D23" s="467"/>
      <c r="E23" s="468"/>
      <c r="F23" s="467">
        <v>1</v>
      </c>
      <c r="G23" s="468">
        <v>0.1</v>
      </c>
    </row>
    <row r="24" spans="1:7" x14ac:dyDescent="0.25">
      <c r="A24" s="466" t="s">
        <v>4243</v>
      </c>
      <c r="B24" s="467">
        <v>1</v>
      </c>
      <c r="C24" s="468">
        <v>0</v>
      </c>
      <c r="D24" s="467"/>
      <c r="E24" s="468"/>
      <c r="F24" s="467">
        <v>1</v>
      </c>
      <c r="G24" s="468">
        <v>0</v>
      </c>
    </row>
    <row r="25" spans="1:7" x14ac:dyDescent="0.25">
      <c r="A25" s="471" t="s">
        <v>4412</v>
      </c>
      <c r="B25" s="469">
        <v>49</v>
      </c>
      <c r="C25" s="470">
        <v>0.28162790697674422</v>
      </c>
      <c r="D25" s="469">
        <v>26</v>
      </c>
      <c r="E25" s="470">
        <v>0.57073170731707312</v>
      </c>
      <c r="F25" s="469">
        <v>75</v>
      </c>
      <c r="G25" s="470">
        <v>0.37496062992125978</v>
      </c>
    </row>
  </sheetData>
  <mergeCells count="5">
    <mergeCell ref="B1:G1"/>
    <mergeCell ref="A1:A3"/>
    <mergeCell ref="B2:C2"/>
    <mergeCell ref="D2:E2"/>
    <mergeCell ref="F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882"/>
  <sheetViews>
    <sheetView tabSelected="1" topLeftCell="Q727" zoomScaleNormal="100" workbookViewId="0">
      <selection activeCell="Z729" sqref="Z729"/>
    </sheetView>
  </sheetViews>
  <sheetFormatPr baseColWidth="10" defaultRowHeight="15" x14ac:dyDescent="0.25"/>
  <cols>
    <col min="1" max="1" width="12.7109375" customWidth="1"/>
    <col min="2" max="2" width="26.7109375" customWidth="1"/>
    <col min="3" max="3" width="30.140625" customWidth="1"/>
    <col min="4" max="4" width="31.140625" customWidth="1"/>
    <col min="5" max="5" width="12.85546875" customWidth="1"/>
    <col min="6" max="6" width="53.7109375" customWidth="1"/>
    <col min="7" max="7" width="13.140625" customWidth="1"/>
    <col min="8" max="8" width="46.28515625" customWidth="1"/>
    <col min="9" max="9" width="13.7109375" customWidth="1"/>
    <col min="10" max="10" width="42.5703125" customWidth="1"/>
    <col min="11" max="11" width="12.5703125" customWidth="1"/>
    <col min="12" max="12" width="11.5703125" bestFit="1" customWidth="1"/>
    <col min="13" max="13" width="45.42578125" customWidth="1"/>
    <col min="14" max="14" width="13.7109375" customWidth="1"/>
    <col min="15" max="15" width="39" customWidth="1"/>
    <col min="16" max="17" width="16.7109375" customWidth="1"/>
    <col min="18" max="18" width="15.28515625" customWidth="1"/>
    <col min="19" max="19" width="11.7109375" customWidth="1"/>
    <col min="20" max="20" width="17.85546875" style="21" customWidth="1"/>
    <col min="21" max="21" width="11.7109375" customWidth="1"/>
    <col min="22" max="23" width="11.5703125" customWidth="1"/>
    <col min="24" max="24" width="58.5703125" customWidth="1"/>
    <col min="25" max="25" width="14.85546875" customWidth="1"/>
    <col min="26" max="26" width="25.7109375" customWidth="1"/>
    <col min="27" max="27" width="21.28515625" customWidth="1"/>
    <col min="28" max="28" width="15.5703125" customWidth="1"/>
    <col min="29" max="29" width="22.28515625" customWidth="1"/>
    <col min="30" max="30" width="31.28515625" customWidth="1"/>
  </cols>
  <sheetData>
    <row r="1" spans="1:31" x14ac:dyDescent="0.25">
      <c r="A1" s="1"/>
      <c r="B1" s="2" t="s">
        <v>0</v>
      </c>
      <c r="C1" s="2">
        <v>53</v>
      </c>
      <c r="D1" s="479" t="s">
        <v>1</v>
      </c>
      <c r="E1" s="480"/>
      <c r="F1" s="481"/>
      <c r="G1" s="481"/>
      <c r="H1" s="481"/>
      <c r="I1" s="481"/>
      <c r="J1" s="481"/>
      <c r="K1" s="6"/>
      <c r="L1" s="3"/>
      <c r="M1" s="1"/>
      <c r="N1" s="6"/>
      <c r="O1" s="1"/>
      <c r="P1" s="1"/>
      <c r="Q1" s="1"/>
      <c r="R1" s="1"/>
      <c r="S1" s="1"/>
      <c r="T1" s="19"/>
      <c r="U1" s="1"/>
      <c r="V1" s="1"/>
      <c r="W1" s="1"/>
      <c r="X1" s="1"/>
      <c r="Y1" s="6"/>
      <c r="Z1" s="1"/>
      <c r="AA1" s="1"/>
      <c r="AD1" s="165">
        <f ca="1">TODAY()</f>
        <v>43525</v>
      </c>
    </row>
    <row r="2" spans="1:31" x14ac:dyDescent="0.25">
      <c r="A2" s="1"/>
      <c r="B2" s="2" t="s">
        <v>2</v>
      </c>
      <c r="C2" s="2">
        <v>400</v>
      </c>
      <c r="D2" s="479" t="s">
        <v>3</v>
      </c>
      <c r="E2" s="480"/>
      <c r="F2" s="481"/>
      <c r="G2" s="481"/>
      <c r="H2" s="481"/>
      <c r="I2" s="481"/>
      <c r="J2" s="481"/>
      <c r="K2" s="6"/>
      <c r="L2" s="3"/>
      <c r="M2" s="1"/>
      <c r="N2" s="6"/>
      <c r="O2" s="1"/>
      <c r="P2" s="1"/>
      <c r="Q2" s="1"/>
      <c r="R2" s="1"/>
      <c r="S2" s="1"/>
      <c r="T2" s="19"/>
      <c r="U2" s="1"/>
      <c r="V2" s="1"/>
      <c r="W2" s="1"/>
      <c r="X2" s="1"/>
      <c r="Y2" s="6"/>
      <c r="Z2" s="1"/>
      <c r="AA2" s="1"/>
      <c r="AD2" s="165"/>
    </row>
    <row r="3" spans="1:31" x14ac:dyDescent="0.25">
      <c r="A3" s="1"/>
      <c r="B3" s="2" t="s">
        <v>4</v>
      </c>
      <c r="C3" s="2">
        <v>1</v>
      </c>
      <c r="D3" s="1"/>
      <c r="E3" s="3"/>
      <c r="F3" s="1"/>
      <c r="G3" s="30"/>
      <c r="H3" s="1"/>
      <c r="I3" s="30"/>
      <c r="J3" s="1"/>
      <c r="K3" s="6"/>
      <c r="L3" s="3"/>
      <c r="M3" s="1"/>
      <c r="N3" s="6"/>
      <c r="O3" s="1"/>
      <c r="P3" s="1"/>
      <c r="Q3" s="1"/>
      <c r="R3" s="1"/>
      <c r="S3" s="1"/>
      <c r="T3" s="19"/>
      <c r="U3" s="1"/>
      <c r="V3" s="1"/>
      <c r="W3" s="1"/>
      <c r="X3" s="1"/>
      <c r="Y3" s="6"/>
      <c r="Z3" s="1"/>
      <c r="AA3" s="1"/>
    </row>
    <row r="4" spans="1:31" x14ac:dyDescent="0.25">
      <c r="A4" s="1"/>
      <c r="B4" s="2" t="s">
        <v>5</v>
      </c>
      <c r="C4" s="2">
        <v>358</v>
      </c>
      <c r="D4" s="1"/>
      <c r="E4" s="8"/>
      <c r="F4" s="1"/>
      <c r="G4" s="30"/>
      <c r="H4" s="1"/>
      <c r="I4" s="30"/>
      <c r="J4" s="1"/>
      <c r="K4" s="6"/>
      <c r="L4" s="3"/>
      <c r="M4" s="1"/>
      <c r="N4" s="6"/>
      <c r="O4" s="1">
        <f>LEN(O13)</f>
        <v>133</v>
      </c>
      <c r="P4" s="1"/>
      <c r="Q4" s="1"/>
      <c r="R4" s="1"/>
      <c r="S4" s="1"/>
      <c r="T4" s="19"/>
      <c r="U4" s="1"/>
      <c r="V4" s="1"/>
      <c r="W4" s="1"/>
      <c r="X4" s="1"/>
      <c r="Y4" s="6"/>
      <c r="Z4" s="1"/>
      <c r="AA4" s="1"/>
    </row>
    <row r="5" spans="1:31" x14ac:dyDescent="0.25">
      <c r="A5" s="1"/>
      <c r="B5" s="2" t="s">
        <v>6</v>
      </c>
      <c r="C5" s="24">
        <v>42735</v>
      </c>
      <c r="D5" s="1"/>
      <c r="E5" s="3"/>
      <c r="F5" s="1"/>
      <c r="G5" s="30"/>
      <c r="H5" s="1"/>
      <c r="I5" s="30"/>
      <c r="J5" s="1"/>
      <c r="K5" s="6"/>
      <c r="L5" s="3"/>
      <c r="M5" s="1"/>
      <c r="N5" s="6"/>
      <c r="O5" s="1"/>
      <c r="P5" s="1"/>
      <c r="Q5" s="1"/>
      <c r="R5" s="1"/>
      <c r="S5" s="1"/>
      <c r="T5" s="19"/>
      <c r="U5" s="1"/>
      <c r="V5" s="1"/>
      <c r="W5" s="1"/>
      <c r="X5" s="1"/>
      <c r="Y5" s="6"/>
      <c r="Z5" s="1"/>
      <c r="AA5" s="1"/>
    </row>
    <row r="6" spans="1:31" x14ac:dyDescent="0.25">
      <c r="A6" s="1"/>
      <c r="B6" s="2" t="s">
        <v>7</v>
      </c>
      <c r="C6" s="2">
        <v>6</v>
      </c>
      <c r="D6" s="23" t="s">
        <v>8</v>
      </c>
      <c r="E6" s="4"/>
      <c r="F6" s="1"/>
      <c r="G6" s="30"/>
      <c r="H6" s="1"/>
      <c r="I6" s="30"/>
      <c r="J6" s="1"/>
      <c r="K6" s="6"/>
      <c r="L6" s="3"/>
      <c r="M6" s="465"/>
      <c r="N6" s="6"/>
      <c r="O6" s="1"/>
      <c r="P6" s="1"/>
      <c r="Q6" s="1"/>
      <c r="R6" s="1"/>
      <c r="S6" s="1"/>
      <c r="T6" s="19"/>
      <c r="U6" s="1"/>
      <c r="V6" s="1"/>
      <c r="W6" s="1"/>
      <c r="X6" s="1"/>
      <c r="Y6" s="6"/>
      <c r="Z6" s="1"/>
      <c r="AA6" s="1"/>
    </row>
    <row r="7" spans="1:31" x14ac:dyDescent="0.25">
      <c r="A7" s="1"/>
      <c r="B7" s="1"/>
      <c r="C7" s="1"/>
      <c r="D7" s="1"/>
      <c r="E7" s="3"/>
      <c r="F7" s="1"/>
      <c r="G7" s="30"/>
      <c r="H7" s="1"/>
      <c r="I7" s="30"/>
      <c r="J7" s="1"/>
      <c r="K7" s="6"/>
      <c r="L7" s="3"/>
      <c r="M7" s="1"/>
      <c r="N7" s="6"/>
      <c r="O7" s="1"/>
      <c r="P7" s="1"/>
      <c r="Q7" s="1"/>
      <c r="R7" s="1"/>
      <c r="S7" s="1"/>
      <c r="T7" s="19"/>
      <c r="U7" s="1"/>
      <c r="V7" s="1"/>
      <c r="W7" s="1"/>
      <c r="X7" s="1"/>
      <c r="Y7" s="6"/>
      <c r="Z7" s="1"/>
      <c r="AA7" s="1"/>
    </row>
    <row r="8" spans="1:31" x14ac:dyDescent="0.25">
      <c r="A8" s="2" t="s">
        <v>9</v>
      </c>
      <c r="B8" s="479" t="s">
        <v>10</v>
      </c>
      <c r="C8" s="481"/>
      <c r="D8" s="481"/>
      <c r="E8" s="482"/>
      <c r="F8" s="481"/>
      <c r="G8" s="481"/>
      <c r="H8" s="481"/>
      <c r="I8" s="481"/>
      <c r="J8" s="481"/>
      <c r="K8" s="481"/>
      <c r="L8" s="482"/>
      <c r="M8" s="481"/>
      <c r="N8" s="481"/>
      <c r="O8" s="481"/>
      <c r="P8" s="481"/>
      <c r="Q8" s="481"/>
      <c r="R8" s="481"/>
      <c r="S8" s="481"/>
      <c r="T8" s="481"/>
      <c r="U8" s="481"/>
      <c r="V8" s="481"/>
      <c r="W8" s="481"/>
      <c r="X8" s="481"/>
      <c r="Y8" s="6"/>
      <c r="Z8" s="1"/>
      <c r="AA8" s="1"/>
    </row>
    <row r="9" spans="1:31" x14ac:dyDescent="0.25">
      <c r="A9" s="5"/>
      <c r="B9" s="5"/>
      <c r="C9" s="5">
        <v>4</v>
      </c>
      <c r="D9" s="5">
        <v>8</v>
      </c>
      <c r="E9" s="5"/>
      <c r="F9" s="5"/>
      <c r="G9" s="31"/>
      <c r="H9" s="5">
        <v>16</v>
      </c>
      <c r="I9" s="31"/>
      <c r="J9" s="5">
        <v>20</v>
      </c>
      <c r="K9" s="5"/>
      <c r="L9" s="5"/>
      <c r="M9" s="5">
        <v>24</v>
      </c>
      <c r="N9" s="5"/>
      <c r="O9" s="5">
        <v>28</v>
      </c>
      <c r="P9" s="5">
        <v>31</v>
      </c>
      <c r="Q9" s="5">
        <v>32</v>
      </c>
      <c r="R9" s="5">
        <v>36</v>
      </c>
      <c r="S9" s="5">
        <v>40</v>
      </c>
      <c r="T9" s="20">
        <v>44</v>
      </c>
      <c r="U9" s="5"/>
      <c r="V9" s="5"/>
      <c r="W9" s="5"/>
      <c r="X9" s="5">
        <v>48</v>
      </c>
      <c r="Y9" s="7"/>
      <c r="Z9" s="1"/>
      <c r="AA9" s="1"/>
    </row>
    <row r="10" spans="1:31" ht="76.5" x14ac:dyDescent="0.25">
      <c r="A10" s="25" t="s">
        <v>11</v>
      </c>
      <c r="B10" s="25" t="s">
        <v>11</v>
      </c>
      <c r="C10" s="26" t="s">
        <v>11</v>
      </c>
      <c r="D10" s="25" t="s">
        <v>12</v>
      </c>
      <c r="E10" s="25" t="s">
        <v>13</v>
      </c>
      <c r="F10" s="25" t="s">
        <v>14</v>
      </c>
      <c r="G10" s="26" t="s">
        <v>2081</v>
      </c>
      <c r="H10" s="25" t="s">
        <v>15</v>
      </c>
      <c r="I10" s="26" t="s">
        <v>2081</v>
      </c>
      <c r="J10" s="25" t="s">
        <v>16</v>
      </c>
      <c r="K10" s="26" t="s">
        <v>2081</v>
      </c>
      <c r="L10" s="25" t="s">
        <v>17</v>
      </c>
      <c r="M10" s="25" t="s">
        <v>18</v>
      </c>
      <c r="N10" s="26" t="s">
        <v>2081</v>
      </c>
      <c r="O10" s="25" t="s">
        <v>19</v>
      </c>
      <c r="P10" s="25" t="s">
        <v>20</v>
      </c>
      <c r="Q10" s="25" t="s">
        <v>21</v>
      </c>
      <c r="R10" s="25" t="s">
        <v>22</v>
      </c>
      <c r="S10" s="25" t="s">
        <v>23</v>
      </c>
      <c r="T10" s="27" t="s">
        <v>24</v>
      </c>
      <c r="U10" s="28" t="s">
        <v>25</v>
      </c>
      <c r="V10" s="28" t="s">
        <v>26</v>
      </c>
      <c r="W10" s="28" t="s">
        <v>27</v>
      </c>
      <c r="X10" s="25" t="s">
        <v>28</v>
      </c>
      <c r="Y10" s="26" t="s">
        <v>2081</v>
      </c>
      <c r="Z10" s="29" t="s">
        <v>29</v>
      </c>
      <c r="AA10" s="25" t="s">
        <v>30</v>
      </c>
      <c r="AB10" s="161" t="s">
        <v>3885</v>
      </c>
      <c r="AC10" s="161" t="s">
        <v>4208</v>
      </c>
      <c r="AD10" s="443" t="s">
        <v>4364</v>
      </c>
      <c r="AE10" s="453" t="s">
        <v>4363</v>
      </c>
    </row>
    <row r="11" spans="1:31" ht="152.25" customHeight="1" x14ac:dyDescent="0.25">
      <c r="A11" s="32">
        <v>1</v>
      </c>
      <c r="B11" s="33" t="s">
        <v>31</v>
      </c>
      <c r="C11" s="34" t="s">
        <v>32</v>
      </c>
      <c r="D11" s="35" t="s">
        <v>33</v>
      </c>
      <c r="E11" s="36">
        <v>1</v>
      </c>
      <c r="F11" s="37" t="s">
        <v>2356</v>
      </c>
      <c r="G11" s="38">
        <f t="shared" ref="G11:G74" si="0">LEN(F11)</f>
        <v>386</v>
      </c>
      <c r="H11" s="39" t="s">
        <v>34</v>
      </c>
      <c r="I11" s="38">
        <f t="shared" ref="I11:I74" si="1">LEN(H11)</f>
        <v>161</v>
      </c>
      <c r="J11" s="39" t="s">
        <v>2354</v>
      </c>
      <c r="K11" s="38">
        <f t="shared" ref="K11:K74" si="2">LEN(J11)</f>
        <v>380</v>
      </c>
      <c r="L11" s="36">
        <v>1</v>
      </c>
      <c r="M11" s="39" t="s">
        <v>35</v>
      </c>
      <c r="N11" s="38">
        <f t="shared" ref="N11:N74" si="3">LEN(M11)</f>
        <v>81</v>
      </c>
      <c r="O11" s="39" t="s">
        <v>2160</v>
      </c>
      <c r="P11" s="176">
        <v>3</v>
      </c>
      <c r="Q11" s="177">
        <v>42164</v>
      </c>
      <c r="R11" s="177">
        <v>42530</v>
      </c>
      <c r="S11" s="178">
        <f t="shared" ref="S11:S74" si="4">(+R11-Q11)/7</f>
        <v>52.285714285714285</v>
      </c>
      <c r="T11" s="179">
        <v>0.9</v>
      </c>
      <c r="U11" s="180">
        <f t="shared" ref="U11:U42" si="5">+S11*T11</f>
        <v>47.057142857142857</v>
      </c>
      <c r="V11" s="181">
        <f t="shared" ref="V11:V42" si="6">IF(R11&lt;=$C$5,U11,0)</f>
        <v>47.057142857142857</v>
      </c>
      <c r="W11" s="181">
        <f t="shared" ref="W11:W42" si="7">IF($C$5&gt;=R11,S11,0)</f>
        <v>52.285714285714285</v>
      </c>
      <c r="X11" s="39" t="s">
        <v>4408</v>
      </c>
      <c r="Y11" s="40">
        <f t="shared" ref="Y11:Y74" si="8">LEN(X11)</f>
        <v>352</v>
      </c>
      <c r="Z11" s="332" t="s">
        <v>36</v>
      </c>
      <c r="AA11" s="41" t="s">
        <v>37</v>
      </c>
      <c r="AB11" s="162" t="str">
        <f ca="1">IF($AD$1&gt;=R11,"VENCIDO","TÉRMINO")</f>
        <v>VENCIDO</v>
      </c>
      <c r="AC11" s="408"/>
    </row>
    <row r="12" spans="1:31" ht="152.25" hidden="1" customHeight="1" x14ac:dyDescent="0.25">
      <c r="A12" s="32">
        <v>2</v>
      </c>
      <c r="B12" s="33" t="s">
        <v>38</v>
      </c>
      <c r="C12" s="42" t="s">
        <v>32</v>
      </c>
      <c r="D12" s="35" t="s">
        <v>33</v>
      </c>
      <c r="E12" s="36"/>
      <c r="F12" s="39" t="s">
        <v>2357</v>
      </c>
      <c r="G12" s="38">
        <f t="shared" si="0"/>
        <v>384</v>
      </c>
      <c r="H12" s="37" t="s">
        <v>34</v>
      </c>
      <c r="I12" s="38">
        <f t="shared" si="1"/>
        <v>161</v>
      </c>
      <c r="J12" s="39" t="s">
        <v>39</v>
      </c>
      <c r="K12" s="40">
        <f t="shared" si="2"/>
        <v>157</v>
      </c>
      <c r="L12" s="36">
        <v>1</v>
      </c>
      <c r="M12" s="39" t="s">
        <v>40</v>
      </c>
      <c r="N12" s="38">
        <f t="shared" si="3"/>
        <v>43</v>
      </c>
      <c r="O12" s="39" t="s">
        <v>41</v>
      </c>
      <c r="P12" s="176">
        <v>1</v>
      </c>
      <c r="Q12" s="177">
        <v>42156</v>
      </c>
      <c r="R12" s="177">
        <v>42369</v>
      </c>
      <c r="S12" s="178">
        <f t="shared" si="4"/>
        <v>30.428571428571427</v>
      </c>
      <c r="T12" s="179">
        <v>1</v>
      </c>
      <c r="U12" s="180">
        <f t="shared" si="5"/>
        <v>30.428571428571427</v>
      </c>
      <c r="V12" s="181">
        <f t="shared" si="6"/>
        <v>30.428571428571427</v>
      </c>
      <c r="W12" s="181">
        <f t="shared" si="7"/>
        <v>30.428571428571427</v>
      </c>
      <c r="X12" s="39" t="s">
        <v>42</v>
      </c>
      <c r="Y12" s="40">
        <f t="shared" si="8"/>
        <v>244</v>
      </c>
      <c r="Z12" s="332" t="s">
        <v>43</v>
      </c>
      <c r="AA12" s="43" t="s">
        <v>37</v>
      </c>
      <c r="AB12" s="163" t="s">
        <v>3886</v>
      </c>
      <c r="AC12" s="407"/>
    </row>
    <row r="13" spans="1:31" ht="180" hidden="1" customHeight="1" x14ac:dyDescent="0.25">
      <c r="A13" s="32">
        <v>3</v>
      </c>
      <c r="B13" s="33" t="s">
        <v>44</v>
      </c>
      <c r="C13" s="42" t="s">
        <v>32</v>
      </c>
      <c r="D13" s="44" t="s">
        <v>33</v>
      </c>
      <c r="E13" s="36">
        <v>2</v>
      </c>
      <c r="F13" s="37" t="s">
        <v>2358</v>
      </c>
      <c r="G13" s="38">
        <f t="shared" si="0"/>
        <v>367</v>
      </c>
      <c r="H13" s="39" t="s">
        <v>45</v>
      </c>
      <c r="I13" s="38">
        <f t="shared" si="1"/>
        <v>263</v>
      </c>
      <c r="J13" s="39" t="s">
        <v>3923</v>
      </c>
      <c r="K13" s="40">
        <f t="shared" si="2"/>
        <v>89</v>
      </c>
      <c r="L13" s="36">
        <v>2</v>
      </c>
      <c r="M13" s="64" t="s">
        <v>3924</v>
      </c>
      <c r="N13" s="38">
        <f t="shared" si="3"/>
        <v>321</v>
      </c>
      <c r="O13" s="182" t="s">
        <v>3926</v>
      </c>
      <c r="P13" s="183">
        <v>6</v>
      </c>
      <c r="Q13" s="184">
        <v>43286</v>
      </c>
      <c r="R13" s="184">
        <v>43651</v>
      </c>
      <c r="S13" s="178">
        <f t="shared" si="4"/>
        <v>52.142857142857146</v>
      </c>
      <c r="T13" s="179">
        <v>0.7</v>
      </c>
      <c r="U13" s="180">
        <f t="shared" si="5"/>
        <v>36.5</v>
      </c>
      <c r="V13" s="181">
        <f t="shared" si="6"/>
        <v>0</v>
      </c>
      <c r="W13" s="181">
        <f t="shared" si="7"/>
        <v>0</v>
      </c>
      <c r="X13" s="39" t="s">
        <v>46</v>
      </c>
      <c r="Y13" s="40">
        <f t="shared" si="8"/>
        <v>342</v>
      </c>
      <c r="Z13" s="332" t="s">
        <v>47</v>
      </c>
      <c r="AA13" s="43" t="s">
        <v>48</v>
      </c>
      <c r="AB13" s="166" t="str">
        <f ca="1">IF($AD$1&gt;=R13,"VENCIDO","TÉRMINO")</f>
        <v>TÉRMINO</v>
      </c>
      <c r="AC13" s="407"/>
    </row>
    <row r="14" spans="1:31" ht="180" hidden="1" customHeight="1" x14ac:dyDescent="0.25">
      <c r="A14" s="32">
        <v>4</v>
      </c>
      <c r="B14" s="33" t="s">
        <v>49</v>
      </c>
      <c r="C14" s="42" t="s">
        <v>32</v>
      </c>
      <c r="D14" s="167" t="s">
        <v>33</v>
      </c>
      <c r="E14" s="46"/>
      <c r="F14" s="37" t="s">
        <v>2358</v>
      </c>
      <c r="G14" s="38">
        <f t="shared" si="0"/>
        <v>367</v>
      </c>
      <c r="H14" s="39" t="s">
        <v>45</v>
      </c>
      <c r="I14" s="38">
        <f t="shared" si="1"/>
        <v>263</v>
      </c>
      <c r="J14" s="39" t="s">
        <v>50</v>
      </c>
      <c r="K14" s="40">
        <f t="shared" si="2"/>
        <v>334</v>
      </c>
      <c r="L14" s="36">
        <v>2</v>
      </c>
      <c r="M14" s="64" t="s">
        <v>3925</v>
      </c>
      <c r="N14" s="38">
        <f t="shared" si="3"/>
        <v>318</v>
      </c>
      <c r="O14" s="182" t="s">
        <v>3926</v>
      </c>
      <c r="P14" s="183">
        <v>6</v>
      </c>
      <c r="Q14" s="184">
        <v>43286</v>
      </c>
      <c r="R14" s="184">
        <v>43651</v>
      </c>
      <c r="S14" s="178">
        <f t="shared" si="4"/>
        <v>52.142857142857146</v>
      </c>
      <c r="T14" s="179">
        <v>0.7</v>
      </c>
      <c r="U14" s="180">
        <f t="shared" si="5"/>
        <v>36.5</v>
      </c>
      <c r="V14" s="181">
        <f t="shared" si="6"/>
        <v>0</v>
      </c>
      <c r="W14" s="181">
        <f t="shared" si="7"/>
        <v>0</v>
      </c>
      <c r="X14" s="39" t="s">
        <v>51</v>
      </c>
      <c r="Y14" s="40">
        <f t="shared" si="8"/>
        <v>230</v>
      </c>
      <c r="Z14" s="332" t="s">
        <v>47</v>
      </c>
      <c r="AA14" s="43" t="s">
        <v>48</v>
      </c>
      <c r="AB14" s="166" t="str">
        <f ca="1">IF($AD$1&gt;=R14,"VENCIDO","TÉRMINO")</f>
        <v>TÉRMINO</v>
      </c>
      <c r="AC14" s="407"/>
    </row>
    <row r="15" spans="1:31" ht="152.25" hidden="1" customHeight="1" x14ac:dyDescent="0.25">
      <c r="A15" s="32">
        <v>5</v>
      </c>
      <c r="B15" s="33" t="s">
        <v>52</v>
      </c>
      <c r="C15" s="42" t="s">
        <v>32</v>
      </c>
      <c r="D15" s="47" t="s">
        <v>33</v>
      </c>
      <c r="E15" s="36">
        <v>3</v>
      </c>
      <c r="F15" s="37" t="s">
        <v>2700</v>
      </c>
      <c r="G15" s="38">
        <f t="shared" si="0"/>
        <v>388</v>
      </c>
      <c r="H15" s="39" t="s">
        <v>53</v>
      </c>
      <c r="I15" s="38">
        <f t="shared" si="1"/>
        <v>112</v>
      </c>
      <c r="J15" s="39" t="s">
        <v>54</v>
      </c>
      <c r="K15" s="40">
        <f t="shared" si="2"/>
        <v>211</v>
      </c>
      <c r="L15" s="36">
        <v>3</v>
      </c>
      <c r="M15" s="48" t="s">
        <v>55</v>
      </c>
      <c r="N15" s="38">
        <f t="shared" si="3"/>
        <v>70</v>
      </c>
      <c r="O15" s="48" t="s">
        <v>56</v>
      </c>
      <c r="P15" s="176">
        <v>1</v>
      </c>
      <c r="Q15" s="185">
        <v>42582</v>
      </c>
      <c r="R15" s="185">
        <v>42947</v>
      </c>
      <c r="S15" s="178">
        <f t="shared" si="4"/>
        <v>52.142857142857146</v>
      </c>
      <c r="T15" s="179">
        <v>1</v>
      </c>
      <c r="U15" s="180">
        <f t="shared" si="5"/>
        <v>52.142857142857146</v>
      </c>
      <c r="V15" s="181">
        <f t="shared" si="6"/>
        <v>0</v>
      </c>
      <c r="W15" s="181">
        <f t="shared" si="7"/>
        <v>0</v>
      </c>
      <c r="X15" s="49" t="s">
        <v>2161</v>
      </c>
      <c r="Y15" s="40">
        <f t="shared" si="8"/>
        <v>326</v>
      </c>
      <c r="Z15" s="332" t="s">
        <v>57</v>
      </c>
      <c r="AA15" s="43" t="s">
        <v>48</v>
      </c>
      <c r="AB15" s="163" t="s">
        <v>3886</v>
      </c>
      <c r="AC15" s="407"/>
    </row>
    <row r="16" spans="1:31" ht="136.5" hidden="1" customHeight="1" x14ac:dyDescent="0.25">
      <c r="A16" s="32">
        <v>6</v>
      </c>
      <c r="B16" s="33" t="s">
        <v>58</v>
      </c>
      <c r="C16" s="42" t="s">
        <v>32</v>
      </c>
      <c r="D16" s="44" t="s">
        <v>3499</v>
      </c>
      <c r="E16" s="36">
        <v>4</v>
      </c>
      <c r="F16" s="37" t="s">
        <v>2708</v>
      </c>
      <c r="G16" s="38">
        <f t="shared" si="0"/>
        <v>370</v>
      </c>
      <c r="H16" s="50" t="s">
        <v>60</v>
      </c>
      <c r="I16" s="38">
        <f t="shared" si="1"/>
        <v>315</v>
      </c>
      <c r="J16" s="39" t="s">
        <v>61</v>
      </c>
      <c r="K16" s="38">
        <f t="shared" si="2"/>
        <v>242</v>
      </c>
      <c r="L16" s="36">
        <v>4</v>
      </c>
      <c r="M16" s="39" t="s">
        <v>62</v>
      </c>
      <c r="N16" s="38">
        <f t="shared" si="3"/>
        <v>23</v>
      </c>
      <c r="O16" s="39" t="s">
        <v>63</v>
      </c>
      <c r="P16" s="176">
        <v>1</v>
      </c>
      <c r="Q16" s="185">
        <v>42186</v>
      </c>
      <c r="R16" s="185">
        <v>42460</v>
      </c>
      <c r="S16" s="178">
        <f t="shared" si="4"/>
        <v>39.142857142857146</v>
      </c>
      <c r="T16" s="179">
        <v>1</v>
      </c>
      <c r="U16" s="180">
        <f t="shared" si="5"/>
        <v>39.142857142857146</v>
      </c>
      <c r="V16" s="181">
        <f t="shared" si="6"/>
        <v>39.142857142857146</v>
      </c>
      <c r="W16" s="181">
        <f t="shared" si="7"/>
        <v>39.142857142857146</v>
      </c>
      <c r="X16" s="39" t="s">
        <v>2355</v>
      </c>
      <c r="Y16" s="40">
        <f t="shared" si="8"/>
        <v>362</v>
      </c>
      <c r="Z16" s="332" t="s">
        <v>4114</v>
      </c>
      <c r="AA16" s="43" t="s">
        <v>64</v>
      </c>
      <c r="AB16" s="163" t="s">
        <v>3886</v>
      </c>
      <c r="AC16" s="407"/>
    </row>
    <row r="17" spans="1:29" ht="151.5" customHeight="1" x14ac:dyDescent="0.25">
      <c r="A17" s="32">
        <v>7</v>
      </c>
      <c r="B17" s="33" t="s">
        <v>65</v>
      </c>
      <c r="C17" s="42" t="s">
        <v>32</v>
      </c>
      <c r="D17" s="44" t="s">
        <v>3499</v>
      </c>
      <c r="E17" s="36">
        <v>5</v>
      </c>
      <c r="F17" s="37" t="s">
        <v>2359</v>
      </c>
      <c r="G17" s="38">
        <f t="shared" si="0"/>
        <v>389</v>
      </c>
      <c r="H17" s="39" t="s">
        <v>66</v>
      </c>
      <c r="I17" s="38">
        <f t="shared" si="1"/>
        <v>60</v>
      </c>
      <c r="J17" s="39" t="s">
        <v>67</v>
      </c>
      <c r="K17" s="40">
        <f t="shared" si="2"/>
        <v>181</v>
      </c>
      <c r="L17" s="46">
        <v>5</v>
      </c>
      <c r="M17" s="39" t="s">
        <v>68</v>
      </c>
      <c r="N17" s="38">
        <f t="shared" si="3"/>
        <v>96</v>
      </c>
      <c r="O17" s="39" t="s">
        <v>69</v>
      </c>
      <c r="P17" s="176">
        <v>1</v>
      </c>
      <c r="Q17" s="177">
        <v>42156</v>
      </c>
      <c r="R17" s="177">
        <v>42369</v>
      </c>
      <c r="S17" s="178">
        <f t="shared" si="4"/>
        <v>30.428571428571427</v>
      </c>
      <c r="T17" s="179">
        <v>0.7</v>
      </c>
      <c r="U17" s="180">
        <f t="shared" si="5"/>
        <v>21.299999999999997</v>
      </c>
      <c r="V17" s="181">
        <f t="shared" si="6"/>
        <v>21.299999999999997</v>
      </c>
      <c r="W17" s="181">
        <f t="shared" si="7"/>
        <v>30.428571428571427</v>
      </c>
      <c r="X17" s="39" t="s">
        <v>70</v>
      </c>
      <c r="Y17" s="40">
        <f t="shared" si="8"/>
        <v>303</v>
      </c>
      <c r="Z17" s="332" t="s">
        <v>47</v>
      </c>
      <c r="AA17" s="43" t="s">
        <v>64</v>
      </c>
      <c r="AB17" s="162" t="str">
        <f ca="1">IF($AD$1&gt;=R17,"VENCIDO","TÉRMINO")</f>
        <v>VENCIDO</v>
      </c>
      <c r="AC17" s="407"/>
    </row>
    <row r="18" spans="1:29" ht="121.5" hidden="1" customHeight="1" x14ac:dyDescent="0.25">
      <c r="A18" s="32">
        <v>8</v>
      </c>
      <c r="B18" s="33" t="s">
        <v>71</v>
      </c>
      <c r="C18" s="42" t="s">
        <v>32</v>
      </c>
      <c r="D18" s="44" t="s">
        <v>33</v>
      </c>
      <c r="E18" s="36">
        <v>6</v>
      </c>
      <c r="F18" s="37" t="s">
        <v>2360</v>
      </c>
      <c r="G18" s="38">
        <f t="shared" si="0"/>
        <v>333</v>
      </c>
      <c r="H18" s="39" t="s">
        <v>72</v>
      </c>
      <c r="I18" s="38">
        <f t="shared" si="1"/>
        <v>223</v>
      </c>
      <c r="J18" s="39" t="s">
        <v>73</v>
      </c>
      <c r="K18" s="40">
        <f t="shared" si="2"/>
        <v>145</v>
      </c>
      <c r="L18" s="46">
        <v>6</v>
      </c>
      <c r="M18" s="39" t="s">
        <v>74</v>
      </c>
      <c r="N18" s="38">
        <f t="shared" si="3"/>
        <v>78</v>
      </c>
      <c r="O18" s="39" t="s">
        <v>75</v>
      </c>
      <c r="P18" s="176">
        <v>1</v>
      </c>
      <c r="Q18" s="185">
        <v>40787</v>
      </c>
      <c r="R18" s="185">
        <v>40998</v>
      </c>
      <c r="S18" s="178">
        <f t="shared" si="4"/>
        <v>30.142857142857142</v>
      </c>
      <c r="T18" s="179">
        <v>1</v>
      </c>
      <c r="U18" s="180">
        <f t="shared" si="5"/>
        <v>30.142857142857142</v>
      </c>
      <c r="V18" s="181">
        <f t="shared" si="6"/>
        <v>30.142857142857142</v>
      </c>
      <c r="W18" s="181">
        <f t="shared" si="7"/>
        <v>30.142857142857142</v>
      </c>
      <c r="X18" s="39" t="s">
        <v>76</v>
      </c>
      <c r="Y18" s="40">
        <f t="shared" si="8"/>
        <v>89</v>
      </c>
      <c r="Z18" s="332" t="s">
        <v>47</v>
      </c>
      <c r="AA18" s="43" t="s">
        <v>64</v>
      </c>
      <c r="AB18" s="163" t="s">
        <v>3886</v>
      </c>
      <c r="AC18" s="407"/>
    </row>
    <row r="19" spans="1:29" ht="121.5" hidden="1" customHeight="1" x14ac:dyDescent="0.25">
      <c r="A19" s="32">
        <v>9</v>
      </c>
      <c r="B19" s="33" t="s">
        <v>77</v>
      </c>
      <c r="C19" s="42" t="s">
        <v>32</v>
      </c>
      <c r="D19" s="47" t="s">
        <v>33</v>
      </c>
      <c r="E19" s="46"/>
      <c r="F19" s="37" t="s">
        <v>2360</v>
      </c>
      <c r="G19" s="38">
        <f t="shared" si="0"/>
        <v>333</v>
      </c>
      <c r="H19" s="39" t="s">
        <v>72</v>
      </c>
      <c r="I19" s="38">
        <f t="shared" si="1"/>
        <v>223</v>
      </c>
      <c r="J19" s="39" t="s">
        <v>78</v>
      </c>
      <c r="K19" s="40">
        <f t="shared" si="2"/>
        <v>206</v>
      </c>
      <c r="L19" s="46">
        <v>6</v>
      </c>
      <c r="M19" s="39" t="s">
        <v>79</v>
      </c>
      <c r="N19" s="38">
        <f t="shared" si="3"/>
        <v>148</v>
      </c>
      <c r="O19" s="39" t="s">
        <v>80</v>
      </c>
      <c r="P19" s="176">
        <v>1</v>
      </c>
      <c r="Q19" s="185">
        <v>40787</v>
      </c>
      <c r="R19" s="185">
        <v>40998</v>
      </c>
      <c r="S19" s="178">
        <f t="shared" si="4"/>
        <v>30.142857142857142</v>
      </c>
      <c r="T19" s="179">
        <v>1</v>
      </c>
      <c r="U19" s="180">
        <f t="shared" si="5"/>
        <v>30.142857142857142</v>
      </c>
      <c r="V19" s="181">
        <f t="shared" si="6"/>
        <v>30.142857142857142</v>
      </c>
      <c r="W19" s="181">
        <f t="shared" si="7"/>
        <v>30.142857142857142</v>
      </c>
      <c r="X19" s="39" t="s">
        <v>76</v>
      </c>
      <c r="Y19" s="40">
        <f t="shared" si="8"/>
        <v>89</v>
      </c>
      <c r="Z19" s="332" t="s">
        <v>47</v>
      </c>
      <c r="AA19" s="43" t="s">
        <v>64</v>
      </c>
      <c r="AB19" s="163" t="s">
        <v>3886</v>
      </c>
      <c r="AC19" s="407"/>
    </row>
    <row r="20" spans="1:29" ht="151.5" hidden="1" customHeight="1" x14ac:dyDescent="0.25">
      <c r="A20" s="32">
        <v>10</v>
      </c>
      <c r="B20" s="33" t="s">
        <v>81</v>
      </c>
      <c r="C20" s="42" t="s">
        <v>32</v>
      </c>
      <c r="D20" s="44" t="s">
        <v>33</v>
      </c>
      <c r="E20" s="36">
        <v>7</v>
      </c>
      <c r="F20" s="37" t="s">
        <v>2361</v>
      </c>
      <c r="G20" s="38">
        <f t="shared" si="0"/>
        <v>388</v>
      </c>
      <c r="H20" s="39" t="s">
        <v>2102</v>
      </c>
      <c r="I20" s="38">
        <f t="shared" si="1"/>
        <v>259</v>
      </c>
      <c r="J20" s="39" t="s">
        <v>82</v>
      </c>
      <c r="K20" s="40">
        <f t="shared" si="2"/>
        <v>99</v>
      </c>
      <c r="L20" s="36">
        <v>7</v>
      </c>
      <c r="M20" s="39" t="s">
        <v>83</v>
      </c>
      <c r="N20" s="38">
        <f t="shared" si="3"/>
        <v>94</v>
      </c>
      <c r="O20" s="39" t="s">
        <v>84</v>
      </c>
      <c r="P20" s="176">
        <v>1</v>
      </c>
      <c r="Q20" s="185">
        <v>42551</v>
      </c>
      <c r="R20" s="185">
        <v>42566</v>
      </c>
      <c r="S20" s="178">
        <f t="shared" si="4"/>
        <v>2.1428571428571428</v>
      </c>
      <c r="T20" s="179">
        <v>1</v>
      </c>
      <c r="U20" s="180">
        <f t="shared" si="5"/>
        <v>2.1428571428571428</v>
      </c>
      <c r="V20" s="181">
        <f t="shared" si="6"/>
        <v>2.1428571428571428</v>
      </c>
      <c r="W20" s="181">
        <f t="shared" si="7"/>
        <v>2.1428571428571428</v>
      </c>
      <c r="X20" s="37" t="s">
        <v>85</v>
      </c>
      <c r="Y20" s="40">
        <f t="shared" si="8"/>
        <v>281</v>
      </c>
      <c r="Z20" s="332" t="s">
        <v>47</v>
      </c>
      <c r="AA20" s="43" t="s">
        <v>64</v>
      </c>
      <c r="AB20" s="163" t="s">
        <v>3886</v>
      </c>
      <c r="AC20" s="407"/>
    </row>
    <row r="21" spans="1:29" ht="151.5" hidden="1" customHeight="1" x14ac:dyDescent="0.25">
      <c r="A21" s="32">
        <v>11</v>
      </c>
      <c r="B21" s="33" t="s">
        <v>86</v>
      </c>
      <c r="C21" s="42" t="s">
        <v>32</v>
      </c>
      <c r="D21" s="51" t="s">
        <v>33</v>
      </c>
      <c r="E21" s="52"/>
      <c r="F21" s="37" t="s">
        <v>2361</v>
      </c>
      <c r="G21" s="38">
        <f t="shared" si="0"/>
        <v>388</v>
      </c>
      <c r="H21" s="49" t="s">
        <v>87</v>
      </c>
      <c r="I21" s="38">
        <f t="shared" si="1"/>
        <v>259</v>
      </c>
      <c r="J21" s="39" t="s">
        <v>82</v>
      </c>
      <c r="K21" s="40">
        <f t="shared" si="2"/>
        <v>99</v>
      </c>
      <c r="L21" s="52">
        <v>7</v>
      </c>
      <c r="M21" s="39" t="s">
        <v>83</v>
      </c>
      <c r="N21" s="38">
        <f t="shared" si="3"/>
        <v>94</v>
      </c>
      <c r="O21" s="39" t="s">
        <v>84</v>
      </c>
      <c r="P21" s="176">
        <v>1</v>
      </c>
      <c r="Q21" s="185">
        <v>42551</v>
      </c>
      <c r="R21" s="185">
        <v>42566</v>
      </c>
      <c r="S21" s="178">
        <f t="shared" si="4"/>
        <v>2.1428571428571428</v>
      </c>
      <c r="T21" s="179">
        <v>1</v>
      </c>
      <c r="U21" s="180">
        <f t="shared" si="5"/>
        <v>2.1428571428571428</v>
      </c>
      <c r="V21" s="181">
        <f t="shared" si="6"/>
        <v>2.1428571428571428</v>
      </c>
      <c r="W21" s="181">
        <f t="shared" si="7"/>
        <v>2.1428571428571428</v>
      </c>
      <c r="X21" s="37" t="s">
        <v>85</v>
      </c>
      <c r="Y21" s="40">
        <f t="shared" si="8"/>
        <v>281</v>
      </c>
      <c r="Z21" s="332" t="s">
        <v>47</v>
      </c>
      <c r="AA21" s="43" t="s">
        <v>64</v>
      </c>
      <c r="AB21" s="163" t="s">
        <v>3886</v>
      </c>
      <c r="AC21" s="407"/>
    </row>
    <row r="22" spans="1:29" ht="136.5" customHeight="1" x14ac:dyDescent="0.25">
      <c r="A22" s="32">
        <v>12</v>
      </c>
      <c r="B22" s="33" t="s">
        <v>88</v>
      </c>
      <c r="C22" s="42" t="s">
        <v>32</v>
      </c>
      <c r="D22" s="53" t="s">
        <v>33</v>
      </c>
      <c r="E22" s="36">
        <v>8</v>
      </c>
      <c r="F22" s="37" t="s">
        <v>2702</v>
      </c>
      <c r="G22" s="38">
        <f t="shared" si="0"/>
        <v>384</v>
      </c>
      <c r="H22" s="54" t="s">
        <v>89</v>
      </c>
      <c r="I22" s="38">
        <f t="shared" si="1"/>
        <v>138</v>
      </c>
      <c r="J22" s="39" t="s">
        <v>90</v>
      </c>
      <c r="K22" s="40">
        <f t="shared" si="2"/>
        <v>120</v>
      </c>
      <c r="L22" s="36">
        <v>8</v>
      </c>
      <c r="M22" s="39" t="s">
        <v>91</v>
      </c>
      <c r="N22" s="38">
        <f t="shared" si="3"/>
        <v>180</v>
      </c>
      <c r="O22" s="39" t="s">
        <v>92</v>
      </c>
      <c r="P22" s="186">
        <v>1</v>
      </c>
      <c r="Q22" s="185">
        <v>42551</v>
      </c>
      <c r="R22" s="185">
        <v>42916</v>
      </c>
      <c r="S22" s="178">
        <f t="shared" si="4"/>
        <v>52.142857142857146</v>
      </c>
      <c r="T22" s="179">
        <v>0.15</v>
      </c>
      <c r="U22" s="180">
        <f t="shared" si="5"/>
        <v>7.8214285714285712</v>
      </c>
      <c r="V22" s="181">
        <f t="shared" si="6"/>
        <v>0</v>
      </c>
      <c r="W22" s="181">
        <f t="shared" si="7"/>
        <v>0</v>
      </c>
      <c r="X22" s="49" t="s">
        <v>2158</v>
      </c>
      <c r="Y22" s="40">
        <f t="shared" si="8"/>
        <v>212</v>
      </c>
      <c r="Z22" s="332" t="s">
        <v>47</v>
      </c>
      <c r="AA22" s="43" t="s">
        <v>64</v>
      </c>
      <c r="AB22" s="162" t="str">
        <f ca="1">IF($AD$1&gt;=R22,"VENCIDO","TÉRMINO")</f>
        <v>VENCIDO</v>
      </c>
      <c r="AC22" s="407"/>
    </row>
    <row r="23" spans="1:29" ht="106.5" hidden="1" customHeight="1" x14ac:dyDescent="0.25">
      <c r="A23" s="32">
        <v>13</v>
      </c>
      <c r="B23" s="33" t="s">
        <v>93</v>
      </c>
      <c r="C23" s="42" t="s">
        <v>32</v>
      </c>
      <c r="D23" s="44" t="s">
        <v>33</v>
      </c>
      <c r="E23" s="36">
        <v>9</v>
      </c>
      <c r="F23" s="37" t="s">
        <v>2362</v>
      </c>
      <c r="G23" s="38">
        <f t="shared" si="0"/>
        <v>266</v>
      </c>
      <c r="H23" s="39" t="s">
        <v>94</v>
      </c>
      <c r="I23" s="38">
        <f t="shared" si="1"/>
        <v>118</v>
      </c>
      <c r="J23" s="39" t="s">
        <v>54</v>
      </c>
      <c r="K23" s="40">
        <f t="shared" si="2"/>
        <v>211</v>
      </c>
      <c r="L23" s="46">
        <v>9</v>
      </c>
      <c r="M23" s="48" t="s">
        <v>55</v>
      </c>
      <c r="N23" s="38">
        <f t="shared" si="3"/>
        <v>70</v>
      </c>
      <c r="O23" s="48" t="s">
        <v>56</v>
      </c>
      <c r="P23" s="176">
        <v>1</v>
      </c>
      <c r="Q23" s="185">
        <v>42582</v>
      </c>
      <c r="R23" s="185">
        <v>42947</v>
      </c>
      <c r="S23" s="178">
        <f t="shared" si="4"/>
        <v>52.142857142857146</v>
      </c>
      <c r="T23" s="179">
        <v>1</v>
      </c>
      <c r="U23" s="180">
        <f t="shared" si="5"/>
        <v>52.142857142857146</v>
      </c>
      <c r="V23" s="181">
        <f t="shared" si="6"/>
        <v>0</v>
      </c>
      <c r="W23" s="181">
        <f t="shared" si="7"/>
        <v>0</v>
      </c>
      <c r="X23" s="49" t="s">
        <v>2161</v>
      </c>
      <c r="Y23" s="40">
        <f t="shared" si="8"/>
        <v>326</v>
      </c>
      <c r="Z23" s="332" t="s">
        <v>57</v>
      </c>
      <c r="AA23" s="43" t="s">
        <v>95</v>
      </c>
      <c r="AB23" s="163" t="s">
        <v>3886</v>
      </c>
      <c r="AC23" s="407"/>
    </row>
    <row r="24" spans="1:29" ht="152.25" hidden="1" customHeight="1" x14ac:dyDescent="0.25">
      <c r="A24" s="32">
        <v>14</v>
      </c>
      <c r="B24" s="33" t="s">
        <v>96</v>
      </c>
      <c r="C24" s="42" t="s">
        <v>32</v>
      </c>
      <c r="D24" s="44" t="s">
        <v>3499</v>
      </c>
      <c r="E24" s="36">
        <v>10</v>
      </c>
      <c r="F24" s="37" t="s">
        <v>2709</v>
      </c>
      <c r="G24" s="38">
        <f t="shared" si="0"/>
        <v>388</v>
      </c>
      <c r="H24" s="49" t="s">
        <v>97</v>
      </c>
      <c r="I24" s="38">
        <f t="shared" si="1"/>
        <v>51</v>
      </c>
      <c r="J24" s="39" t="s">
        <v>98</v>
      </c>
      <c r="K24" s="38">
        <f t="shared" si="2"/>
        <v>30</v>
      </c>
      <c r="L24" s="36">
        <v>10</v>
      </c>
      <c r="M24" s="39" t="s">
        <v>99</v>
      </c>
      <c r="N24" s="38">
        <f t="shared" si="3"/>
        <v>40</v>
      </c>
      <c r="O24" s="39" t="s">
        <v>100</v>
      </c>
      <c r="P24" s="176">
        <v>1</v>
      </c>
      <c r="Q24" s="177">
        <v>42200</v>
      </c>
      <c r="R24" s="177">
        <v>42369</v>
      </c>
      <c r="S24" s="178">
        <f t="shared" si="4"/>
        <v>24.142857142857142</v>
      </c>
      <c r="T24" s="179">
        <v>1</v>
      </c>
      <c r="U24" s="180">
        <f t="shared" si="5"/>
        <v>24.142857142857142</v>
      </c>
      <c r="V24" s="181">
        <f t="shared" si="6"/>
        <v>24.142857142857142</v>
      </c>
      <c r="W24" s="181">
        <f t="shared" si="7"/>
        <v>24.142857142857142</v>
      </c>
      <c r="X24" s="187" t="s">
        <v>101</v>
      </c>
      <c r="Y24" s="40">
        <f t="shared" si="8"/>
        <v>301</v>
      </c>
      <c r="Z24" s="332" t="s">
        <v>4114</v>
      </c>
      <c r="AA24" s="43" t="s">
        <v>102</v>
      </c>
      <c r="AB24" s="163" t="s">
        <v>3886</v>
      </c>
      <c r="AC24" s="407"/>
    </row>
    <row r="25" spans="1:29" ht="151.5" hidden="1" customHeight="1" x14ac:dyDescent="0.25">
      <c r="A25" s="32">
        <v>15</v>
      </c>
      <c r="B25" s="33" t="s">
        <v>103</v>
      </c>
      <c r="C25" s="42" t="s">
        <v>32</v>
      </c>
      <c r="D25" s="44" t="s">
        <v>3499</v>
      </c>
      <c r="E25" s="36">
        <v>11</v>
      </c>
      <c r="F25" s="37" t="s">
        <v>2710</v>
      </c>
      <c r="G25" s="38">
        <f t="shared" si="0"/>
        <v>385</v>
      </c>
      <c r="H25" s="37" t="s">
        <v>104</v>
      </c>
      <c r="I25" s="38">
        <f t="shared" si="1"/>
        <v>286</v>
      </c>
      <c r="J25" s="50" t="s">
        <v>105</v>
      </c>
      <c r="K25" s="38">
        <f t="shared" si="2"/>
        <v>59</v>
      </c>
      <c r="L25" s="55">
        <v>11</v>
      </c>
      <c r="M25" s="50" t="s">
        <v>105</v>
      </c>
      <c r="N25" s="38">
        <f t="shared" si="3"/>
        <v>59</v>
      </c>
      <c r="O25" s="50" t="s">
        <v>106</v>
      </c>
      <c r="P25" s="178">
        <v>2</v>
      </c>
      <c r="Q25" s="177">
        <v>42200</v>
      </c>
      <c r="R25" s="177">
        <v>42505</v>
      </c>
      <c r="S25" s="178">
        <f t="shared" si="4"/>
        <v>43.571428571428569</v>
      </c>
      <c r="T25" s="179">
        <v>1</v>
      </c>
      <c r="U25" s="180">
        <f t="shared" si="5"/>
        <v>43.571428571428569</v>
      </c>
      <c r="V25" s="181">
        <f t="shared" si="6"/>
        <v>43.571428571428569</v>
      </c>
      <c r="W25" s="181">
        <f t="shared" si="7"/>
        <v>43.571428571428569</v>
      </c>
      <c r="X25" s="187" t="s">
        <v>3793</v>
      </c>
      <c r="Y25" s="40">
        <f t="shared" si="8"/>
        <v>210</v>
      </c>
      <c r="Z25" s="332" t="s">
        <v>4114</v>
      </c>
      <c r="AA25" s="43" t="s">
        <v>102</v>
      </c>
      <c r="AB25" s="163" t="s">
        <v>3886</v>
      </c>
      <c r="AC25" s="407"/>
    </row>
    <row r="26" spans="1:29" ht="151.5" hidden="1" customHeight="1" x14ac:dyDescent="0.25">
      <c r="A26" s="32">
        <v>16</v>
      </c>
      <c r="B26" s="33" t="s">
        <v>107</v>
      </c>
      <c r="C26" s="42" t="s">
        <v>32</v>
      </c>
      <c r="D26" s="44" t="s">
        <v>108</v>
      </c>
      <c r="E26" s="36">
        <v>12</v>
      </c>
      <c r="F26" s="56" t="s">
        <v>2711</v>
      </c>
      <c r="G26" s="38">
        <f t="shared" si="0"/>
        <v>384</v>
      </c>
      <c r="H26" s="37" t="s">
        <v>109</v>
      </c>
      <c r="I26" s="38">
        <f t="shared" si="1"/>
        <v>180</v>
      </c>
      <c r="J26" s="56" t="s">
        <v>110</v>
      </c>
      <c r="K26" s="38">
        <f t="shared" si="2"/>
        <v>307</v>
      </c>
      <c r="L26" s="55">
        <v>12</v>
      </c>
      <c r="M26" s="56" t="s">
        <v>111</v>
      </c>
      <c r="N26" s="38">
        <f t="shared" si="3"/>
        <v>201</v>
      </c>
      <c r="O26" s="56" t="s">
        <v>112</v>
      </c>
      <c r="P26" s="188">
        <v>1</v>
      </c>
      <c r="Q26" s="177">
        <v>41214</v>
      </c>
      <c r="R26" s="177">
        <v>41363</v>
      </c>
      <c r="S26" s="178">
        <f t="shared" si="4"/>
        <v>21.285714285714285</v>
      </c>
      <c r="T26" s="179">
        <v>1</v>
      </c>
      <c r="U26" s="180">
        <f t="shared" si="5"/>
        <v>21.285714285714285</v>
      </c>
      <c r="V26" s="181">
        <f t="shared" si="6"/>
        <v>21.285714285714285</v>
      </c>
      <c r="W26" s="181">
        <f t="shared" si="7"/>
        <v>21.285714285714285</v>
      </c>
      <c r="X26" s="49" t="s">
        <v>3502</v>
      </c>
      <c r="Y26" s="40">
        <f t="shared" si="8"/>
        <v>223</v>
      </c>
      <c r="Z26" s="332" t="s">
        <v>4114</v>
      </c>
      <c r="AA26" s="43" t="s">
        <v>102</v>
      </c>
      <c r="AB26" s="163" t="s">
        <v>3886</v>
      </c>
      <c r="AC26" s="407"/>
    </row>
    <row r="27" spans="1:29" ht="151.5" hidden="1" customHeight="1" x14ac:dyDescent="0.25">
      <c r="A27" s="32">
        <v>17</v>
      </c>
      <c r="B27" s="33" t="s">
        <v>114</v>
      </c>
      <c r="C27" s="42" t="s">
        <v>32</v>
      </c>
      <c r="D27" s="44" t="s">
        <v>108</v>
      </c>
      <c r="E27" s="57"/>
      <c r="F27" s="56" t="s">
        <v>2711</v>
      </c>
      <c r="G27" s="38">
        <f t="shared" si="0"/>
        <v>384</v>
      </c>
      <c r="H27" s="37" t="s">
        <v>109</v>
      </c>
      <c r="I27" s="38">
        <f t="shared" si="1"/>
        <v>180</v>
      </c>
      <c r="J27" s="56" t="s">
        <v>110</v>
      </c>
      <c r="K27" s="38">
        <f t="shared" si="2"/>
        <v>307</v>
      </c>
      <c r="L27" s="55">
        <v>12</v>
      </c>
      <c r="M27" s="56" t="s">
        <v>115</v>
      </c>
      <c r="N27" s="38">
        <f t="shared" si="3"/>
        <v>385</v>
      </c>
      <c r="O27" s="56" t="s">
        <v>112</v>
      </c>
      <c r="P27" s="188">
        <v>1</v>
      </c>
      <c r="Q27" s="177">
        <v>41214</v>
      </c>
      <c r="R27" s="177">
        <v>41363</v>
      </c>
      <c r="S27" s="178">
        <f t="shared" si="4"/>
        <v>21.285714285714285</v>
      </c>
      <c r="T27" s="179">
        <v>1</v>
      </c>
      <c r="U27" s="180">
        <f t="shared" si="5"/>
        <v>21.285714285714285</v>
      </c>
      <c r="V27" s="181">
        <f t="shared" si="6"/>
        <v>21.285714285714285</v>
      </c>
      <c r="W27" s="181">
        <f t="shared" si="7"/>
        <v>21.285714285714285</v>
      </c>
      <c r="X27" s="49" t="s">
        <v>113</v>
      </c>
      <c r="Y27" s="40">
        <f t="shared" si="8"/>
        <v>222</v>
      </c>
      <c r="Z27" s="332" t="s">
        <v>4114</v>
      </c>
      <c r="AA27" s="43" t="s">
        <v>102</v>
      </c>
      <c r="AB27" s="163" t="s">
        <v>3886</v>
      </c>
      <c r="AC27" s="407"/>
    </row>
    <row r="28" spans="1:29" ht="151.5" hidden="1" customHeight="1" x14ac:dyDescent="0.25">
      <c r="A28" s="32">
        <v>18</v>
      </c>
      <c r="B28" s="33" t="s">
        <v>116</v>
      </c>
      <c r="C28" s="42" t="s">
        <v>32</v>
      </c>
      <c r="D28" s="44" t="s">
        <v>108</v>
      </c>
      <c r="E28" s="57"/>
      <c r="F28" s="56" t="s">
        <v>2712</v>
      </c>
      <c r="G28" s="38">
        <f t="shared" si="0"/>
        <v>383</v>
      </c>
      <c r="H28" s="37" t="s">
        <v>109</v>
      </c>
      <c r="I28" s="38">
        <f t="shared" si="1"/>
        <v>180</v>
      </c>
      <c r="J28" s="56" t="s">
        <v>110</v>
      </c>
      <c r="K28" s="38">
        <f t="shared" si="2"/>
        <v>307</v>
      </c>
      <c r="L28" s="55">
        <v>12</v>
      </c>
      <c r="M28" s="56" t="s">
        <v>117</v>
      </c>
      <c r="N28" s="38">
        <f t="shared" si="3"/>
        <v>181</v>
      </c>
      <c r="O28" s="56" t="s">
        <v>112</v>
      </c>
      <c r="P28" s="188">
        <v>1</v>
      </c>
      <c r="Q28" s="177">
        <v>41214</v>
      </c>
      <c r="R28" s="177">
        <v>41363</v>
      </c>
      <c r="S28" s="178">
        <f t="shared" si="4"/>
        <v>21.285714285714285</v>
      </c>
      <c r="T28" s="179">
        <v>1</v>
      </c>
      <c r="U28" s="180">
        <f t="shared" si="5"/>
        <v>21.285714285714285</v>
      </c>
      <c r="V28" s="181">
        <f t="shared" si="6"/>
        <v>21.285714285714285</v>
      </c>
      <c r="W28" s="181">
        <f t="shared" si="7"/>
        <v>21.285714285714285</v>
      </c>
      <c r="X28" s="49" t="s">
        <v>113</v>
      </c>
      <c r="Y28" s="40">
        <f t="shared" si="8"/>
        <v>222</v>
      </c>
      <c r="Z28" s="332" t="s">
        <v>4114</v>
      </c>
      <c r="AA28" s="43" t="s">
        <v>102</v>
      </c>
      <c r="AB28" s="163" t="s">
        <v>3886</v>
      </c>
      <c r="AC28" s="407"/>
    </row>
    <row r="29" spans="1:29" ht="121.5" hidden="1" customHeight="1" x14ac:dyDescent="0.25">
      <c r="A29" s="32">
        <v>19</v>
      </c>
      <c r="B29" s="33" t="s">
        <v>118</v>
      </c>
      <c r="C29" s="42" t="s">
        <v>32</v>
      </c>
      <c r="D29" s="44" t="s">
        <v>3499</v>
      </c>
      <c r="E29" s="36">
        <v>13</v>
      </c>
      <c r="F29" s="56" t="s">
        <v>2713</v>
      </c>
      <c r="G29" s="38">
        <f t="shared" si="0"/>
        <v>333</v>
      </c>
      <c r="H29" s="56" t="s">
        <v>119</v>
      </c>
      <c r="I29" s="38">
        <f t="shared" si="1"/>
        <v>21</v>
      </c>
      <c r="J29" s="56" t="s">
        <v>120</v>
      </c>
      <c r="K29" s="38">
        <f t="shared" si="2"/>
        <v>67</v>
      </c>
      <c r="L29" s="55">
        <v>13</v>
      </c>
      <c r="M29" s="56" t="s">
        <v>121</v>
      </c>
      <c r="N29" s="38">
        <f t="shared" si="3"/>
        <v>181</v>
      </c>
      <c r="O29" s="56" t="s">
        <v>122</v>
      </c>
      <c r="P29" s="188">
        <v>2</v>
      </c>
      <c r="Q29" s="177">
        <v>41214</v>
      </c>
      <c r="R29" s="177">
        <v>41363</v>
      </c>
      <c r="S29" s="178">
        <f t="shared" si="4"/>
        <v>21.285714285714285</v>
      </c>
      <c r="T29" s="179">
        <v>1</v>
      </c>
      <c r="U29" s="180">
        <f t="shared" si="5"/>
        <v>21.285714285714285</v>
      </c>
      <c r="V29" s="181">
        <f t="shared" si="6"/>
        <v>21.285714285714285</v>
      </c>
      <c r="W29" s="181">
        <f t="shared" si="7"/>
        <v>21.285714285714285</v>
      </c>
      <c r="X29" s="49" t="s">
        <v>123</v>
      </c>
      <c r="Y29" s="40">
        <f t="shared" si="8"/>
        <v>22</v>
      </c>
      <c r="Z29" s="332" t="s">
        <v>4114</v>
      </c>
      <c r="AA29" s="43" t="s">
        <v>102</v>
      </c>
      <c r="AB29" s="163" t="s">
        <v>3886</v>
      </c>
      <c r="AC29" s="407"/>
    </row>
    <row r="30" spans="1:29" ht="121.5" hidden="1" customHeight="1" x14ac:dyDescent="0.25">
      <c r="A30" s="32">
        <v>20</v>
      </c>
      <c r="B30" s="33" t="s">
        <v>124</v>
      </c>
      <c r="C30" s="42" t="s">
        <v>32</v>
      </c>
      <c r="D30" s="44" t="s">
        <v>3132</v>
      </c>
      <c r="E30" s="57"/>
      <c r="F30" s="56" t="s">
        <v>2713</v>
      </c>
      <c r="G30" s="38">
        <f t="shared" si="0"/>
        <v>333</v>
      </c>
      <c r="H30" s="56" t="s">
        <v>119</v>
      </c>
      <c r="I30" s="38">
        <f t="shared" si="1"/>
        <v>21</v>
      </c>
      <c r="J30" s="56" t="s">
        <v>125</v>
      </c>
      <c r="K30" s="38">
        <f t="shared" si="2"/>
        <v>31</v>
      </c>
      <c r="L30" s="55">
        <v>13</v>
      </c>
      <c r="M30" s="56" t="s">
        <v>126</v>
      </c>
      <c r="N30" s="38">
        <f t="shared" si="3"/>
        <v>67</v>
      </c>
      <c r="O30" s="56" t="s">
        <v>127</v>
      </c>
      <c r="P30" s="188">
        <v>1</v>
      </c>
      <c r="Q30" s="177">
        <v>41214</v>
      </c>
      <c r="R30" s="177">
        <v>41363</v>
      </c>
      <c r="S30" s="178">
        <f t="shared" si="4"/>
        <v>21.285714285714285</v>
      </c>
      <c r="T30" s="179">
        <v>1</v>
      </c>
      <c r="U30" s="180">
        <f t="shared" si="5"/>
        <v>21.285714285714285</v>
      </c>
      <c r="V30" s="181">
        <f t="shared" si="6"/>
        <v>21.285714285714285</v>
      </c>
      <c r="W30" s="181">
        <f t="shared" si="7"/>
        <v>21.285714285714285</v>
      </c>
      <c r="X30" s="39" t="s">
        <v>128</v>
      </c>
      <c r="Y30" s="40">
        <f t="shared" si="8"/>
        <v>126</v>
      </c>
      <c r="Z30" s="332" t="s">
        <v>4114</v>
      </c>
      <c r="AA30" s="43" t="s">
        <v>102</v>
      </c>
      <c r="AB30" s="163" t="s">
        <v>3886</v>
      </c>
      <c r="AC30" s="407"/>
    </row>
    <row r="31" spans="1:29" ht="121.5" hidden="1" customHeight="1" x14ac:dyDescent="0.25">
      <c r="A31" s="32">
        <v>21</v>
      </c>
      <c r="B31" s="33" t="s">
        <v>129</v>
      </c>
      <c r="C31" s="42" t="s">
        <v>32</v>
      </c>
      <c r="D31" s="44" t="s">
        <v>3132</v>
      </c>
      <c r="E31" s="57"/>
      <c r="F31" s="56" t="s">
        <v>2714</v>
      </c>
      <c r="G31" s="38">
        <f t="shared" si="0"/>
        <v>333</v>
      </c>
      <c r="H31" s="56" t="s">
        <v>119</v>
      </c>
      <c r="I31" s="38">
        <f t="shared" si="1"/>
        <v>21</v>
      </c>
      <c r="J31" s="56" t="s">
        <v>130</v>
      </c>
      <c r="K31" s="38">
        <f t="shared" si="2"/>
        <v>78</v>
      </c>
      <c r="L31" s="55">
        <v>13</v>
      </c>
      <c r="M31" s="56" t="s">
        <v>131</v>
      </c>
      <c r="N31" s="38">
        <f t="shared" si="3"/>
        <v>58</v>
      </c>
      <c r="O31" s="56" t="s">
        <v>132</v>
      </c>
      <c r="P31" s="188">
        <v>1</v>
      </c>
      <c r="Q31" s="177">
        <v>41214</v>
      </c>
      <c r="R31" s="177">
        <v>41363</v>
      </c>
      <c r="S31" s="178">
        <f t="shared" si="4"/>
        <v>21.285714285714285</v>
      </c>
      <c r="T31" s="179">
        <v>1</v>
      </c>
      <c r="U31" s="180">
        <f t="shared" si="5"/>
        <v>21.285714285714285</v>
      </c>
      <c r="V31" s="181">
        <f t="shared" si="6"/>
        <v>21.285714285714285</v>
      </c>
      <c r="W31" s="181">
        <f t="shared" si="7"/>
        <v>21.285714285714285</v>
      </c>
      <c r="X31" s="39" t="s">
        <v>133</v>
      </c>
      <c r="Y31" s="40">
        <f t="shared" si="8"/>
        <v>54</v>
      </c>
      <c r="Z31" s="332" t="s">
        <v>4114</v>
      </c>
      <c r="AA31" s="43" t="s">
        <v>102</v>
      </c>
      <c r="AB31" s="163" t="s">
        <v>3886</v>
      </c>
      <c r="AC31" s="407"/>
    </row>
    <row r="32" spans="1:29" ht="121.5" hidden="1" customHeight="1" x14ac:dyDescent="0.25">
      <c r="A32" s="32">
        <v>22</v>
      </c>
      <c r="B32" s="33" t="s">
        <v>134</v>
      </c>
      <c r="C32" s="42" t="s">
        <v>32</v>
      </c>
      <c r="D32" s="44" t="s">
        <v>3132</v>
      </c>
      <c r="E32" s="57"/>
      <c r="F32" s="56" t="s">
        <v>2714</v>
      </c>
      <c r="G32" s="38">
        <f t="shared" si="0"/>
        <v>333</v>
      </c>
      <c r="H32" s="56" t="s">
        <v>119</v>
      </c>
      <c r="I32" s="38">
        <f t="shared" si="1"/>
        <v>21</v>
      </c>
      <c r="J32" s="56" t="s">
        <v>130</v>
      </c>
      <c r="K32" s="38">
        <f t="shared" si="2"/>
        <v>78</v>
      </c>
      <c r="L32" s="55">
        <v>13</v>
      </c>
      <c r="M32" s="56" t="s">
        <v>135</v>
      </c>
      <c r="N32" s="38">
        <f t="shared" si="3"/>
        <v>74</v>
      </c>
      <c r="O32" s="56" t="s">
        <v>136</v>
      </c>
      <c r="P32" s="188">
        <v>1</v>
      </c>
      <c r="Q32" s="177">
        <v>41281</v>
      </c>
      <c r="R32" s="177">
        <v>41363</v>
      </c>
      <c r="S32" s="178">
        <f t="shared" si="4"/>
        <v>11.714285714285714</v>
      </c>
      <c r="T32" s="179">
        <v>1</v>
      </c>
      <c r="U32" s="180">
        <f t="shared" si="5"/>
        <v>11.714285714285714</v>
      </c>
      <c r="V32" s="181">
        <f t="shared" si="6"/>
        <v>11.714285714285714</v>
      </c>
      <c r="W32" s="181">
        <f t="shared" si="7"/>
        <v>11.714285714285714</v>
      </c>
      <c r="X32" s="39" t="s">
        <v>137</v>
      </c>
      <c r="Y32" s="40">
        <f t="shared" si="8"/>
        <v>75</v>
      </c>
      <c r="Z32" s="332" t="s">
        <v>4114</v>
      </c>
      <c r="AA32" s="43" t="s">
        <v>102</v>
      </c>
      <c r="AB32" s="163" t="s">
        <v>3886</v>
      </c>
      <c r="AC32" s="407"/>
    </row>
    <row r="33" spans="1:29" ht="180" hidden="1" customHeight="1" x14ac:dyDescent="0.25">
      <c r="A33" s="32">
        <v>23</v>
      </c>
      <c r="B33" s="33" t="s">
        <v>138</v>
      </c>
      <c r="C33" s="42" t="s">
        <v>32</v>
      </c>
      <c r="D33" s="44" t="s">
        <v>3499</v>
      </c>
      <c r="E33" s="36">
        <v>14</v>
      </c>
      <c r="F33" s="37" t="s">
        <v>2715</v>
      </c>
      <c r="G33" s="38">
        <f t="shared" si="0"/>
        <v>387</v>
      </c>
      <c r="H33" s="49" t="s">
        <v>139</v>
      </c>
      <c r="I33" s="38">
        <f t="shared" si="1"/>
        <v>187</v>
      </c>
      <c r="J33" s="49" t="s">
        <v>140</v>
      </c>
      <c r="K33" s="38">
        <f t="shared" si="2"/>
        <v>123</v>
      </c>
      <c r="L33" s="52">
        <v>14</v>
      </c>
      <c r="M33" s="49" t="s">
        <v>141</v>
      </c>
      <c r="N33" s="38">
        <f t="shared" si="3"/>
        <v>97</v>
      </c>
      <c r="O33" s="49" t="s">
        <v>142</v>
      </c>
      <c r="P33" s="189">
        <v>1</v>
      </c>
      <c r="Q33" s="185">
        <v>42552</v>
      </c>
      <c r="R33" s="185">
        <v>42916</v>
      </c>
      <c r="S33" s="178">
        <f t="shared" si="4"/>
        <v>52</v>
      </c>
      <c r="T33" s="179">
        <v>1</v>
      </c>
      <c r="U33" s="180">
        <f t="shared" si="5"/>
        <v>52</v>
      </c>
      <c r="V33" s="181">
        <f t="shared" si="6"/>
        <v>0</v>
      </c>
      <c r="W33" s="181">
        <f t="shared" si="7"/>
        <v>0</v>
      </c>
      <c r="X33" s="49" t="s">
        <v>3850</v>
      </c>
      <c r="Y33" s="40">
        <f t="shared" si="8"/>
        <v>258</v>
      </c>
      <c r="Z33" s="332" t="s">
        <v>4114</v>
      </c>
      <c r="AA33" s="43" t="s">
        <v>102</v>
      </c>
      <c r="AB33" s="163" t="s">
        <v>3886</v>
      </c>
      <c r="AC33" s="407"/>
    </row>
    <row r="34" spans="1:29" ht="152.25" hidden="1" customHeight="1" x14ac:dyDescent="0.25">
      <c r="A34" s="32">
        <v>24</v>
      </c>
      <c r="B34" s="33" t="s">
        <v>143</v>
      </c>
      <c r="C34" s="42" t="s">
        <v>32</v>
      </c>
      <c r="D34" s="44" t="s">
        <v>33</v>
      </c>
      <c r="E34" s="36">
        <v>15</v>
      </c>
      <c r="F34" s="56" t="s">
        <v>2716</v>
      </c>
      <c r="G34" s="38">
        <f t="shared" si="0"/>
        <v>388</v>
      </c>
      <c r="H34" s="37" t="s">
        <v>144</v>
      </c>
      <c r="I34" s="38">
        <f t="shared" si="1"/>
        <v>309</v>
      </c>
      <c r="J34" s="56" t="s">
        <v>145</v>
      </c>
      <c r="K34" s="38">
        <f t="shared" si="2"/>
        <v>268</v>
      </c>
      <c r="L34" s="55">
        <v>15</v>
      </c>
      <c r="M34" s="56" t="s">
        <v>146</v>
      </c>
      <c r="N34" s="38">
        <f t="shared" si="3"/>
        <v>106</v>
      </c>
      <c r="O34" s="56" t="s">
        <v>147</v>
      </c>
      <c r="P34" s="188">
        <v>1</v>
      </c>
      <c r="Q34" s="185">
        <v>41306</v>
      </c>
      <c r="R34" s="185">
        <v>41455</v>
      </c>
      <c r="S34" s="178">
        <f t="shared" si="4"/>
        <v>21.285714285714285</v>
      </c>
      <c r="T34" s="179">
        <v>1</v>
      </c>
      <c r="U34" s="180">
        <f t="shared" si="5"/>
        <v>21.285714285714285</v>
      </c>
      <c r="V34" s="181">
        <f t="shared" si="6"/>
        <v>21.285714285714285</v>
      </c>
      <c r="W34" s="181">
        <f t="shared" si="7"/>
        <v>21.285714285714285</v>
      </c>
      <c r="X34" s="49" t="s">
        <v>148</v>
      </c>
      <c r="Y34" s="40">
        <f t="shared" si="8"/>
        <v>81</v>
      </c>
      <c r="Z34" s="332" t="s">
        <v>4114</v>
      </c>
      <c r="AA34" s="43" t="s">
        <v>102</v>
      </c>
      <c r="AB34" s="163" t="s">
        <v>3886</v>
      </c>
      <c r="AC34" s="407"/>
    </row>
    <row r="35" spans="1:29" ht="156.75" hidden="1" customHeight="1" x14ac:dyDescent="0.25">
      <c r="A35" s="32">
        <v>25</v>
      </c>
      <c r="B35" s="33" t="s">
        <v>149</v>
      </c>
      <c r="C35" s="42" t="s">
        <v>32</v>
      </c>
      <c r="D35" s="44" t="s">
        <v>33</v>
      </c>
      <c r="E35" s="36">
        <v>16</v>
      </c>
      <c r="F35" s="37" t="s">
        <v>2717</v>
      </c>
      <c r="G35" s="38">
        <f t="shared" si="0"/>
        <v>388</v>
      </c>
      <c r="H35" s="37" t="s">
        <v>569</v>
      </c>
      <c r="I35" s="38">
        <f t="shared" si="1"/>
        <v>3</v>
      </c>
      <c r="J35" s="49" t="s">
        <v>2082</v>
      </c>
      <c r="K35" s="38">
        <f t="shared" si="2"/>
        <v>101</v>
      </c>
      <c r="L35" s="55">
        <v>16</v>
      </c>
      <c r="M35" s="49" t="s">
        <v>164</v>
      </c>
      <c r="N35" s="38">
        <f t="shared" si="3"/>
        <v>82</v>
      </c>
      <c r="O35" s="49" t="s">
        <v>165</v>
      </c>
      <c r="P35" s="189">
        <v>1</v>
      </c>
      <c r="Q35" s="177">
        <v>42200</v>
      </c>
      <c r="R35" s="177">
        <v>42277</v>
      </c>
      <c r="S35" s="178">
        <f t="shared" si="4"/>
        <v>11</v>
      </c>
      <c r="T35" s="179">
        <v>1</v>
      </c>
      <c r="U35" s="180">
        <f t="shared" si="5"/>
        <v>11</v>
      </c>
      <c r="V35" s="181">
        <f t="shared" si="6"/>
        <v>11</v>
      </c>
      <c r="W35" s="181">
        <f t="shared" si="7"/>
        <v>11</v>
      </c>
      <c r="X35" s="187" t="s">
        <v>166</v>
      </c>
      <c r="Y35" s="40">
        <f t="shared" si="8"/>
        <v>237</v>
      </c>
      <c r="Z35" s="332" t="s">
        <v>4114</v>
      </c>
      <c r="AA35" s="43" t="s">
        <v>102</v>
      </c>
      <c r="AB35" s="163" t="s">
        <v>3886</v>
      </c>
      <c r="AC35" s="407"/>
    </row>
    <row r="36" spans="1:29" ht="149.25" hidden="1" customHeight="1" x14ac:dyDescent="0.25">
      <c r="A36" s="32">
        <v>26</v>
      </c>
      <c r="B36" s="33" t="s">
        <v>153</v>
      </c>
      <c r="C36" s="42" t="s">
        <v>32</v>
      </c>
      <c r="D36" s="44" t="s">
        <v>33</v>
      </c>
      <c r="E36" s="57"/>
      <c r="F36" s="37" t="s">
        <v>2717</v>
      </c>
      <c r="G36" s="38">
        <f t="shared" si="0"/>
        <v>388</v>
      </c>
      <c r="H36" s="37" t="s">
        <v>569</v>
      </c>
      <c r="I36" s="38">
        <f t="shared" si="1"/>
        <v>3</v>
      </c>
      <c r="J36" s="49" t="s">
        <v>168</v>
      </c>
      <c r="K36" s="38">
        <f t="shared" si="2"/>
        <v>101</v>
      </c>
      <c r="L36" s="55">
        <v>16</v>
      </c>
      <c r="M36" s="49" t="s">
        <v>2083</v>
      </c>
      <c r="N36" s="38">
        <f t="shared" si="3"/>
        <v>88</v>
      </c>
      <c r="O36" s="49" t="s">
        <v>2084</v>
      </c>
      <c r="P36" s="189">
        <v>3</v>
      </c>
      <c r="Q36" s="185">
        <v>41456</v>
      </c>
      <c r="R36" s="185">
        <v>41516</v>
      </c>
      <c r="S36" s="178">
        <f t="shared" si="4"/>
        <v>8.5714285714285712</v>
      </c>
      <c r="T36" s="179">
        <v>1</v>
      </c>
      <c r="U36" s="180">
        <f t="shared" si="5"/>
        <v>8.5714285714285712</v>
      </c>
      <c r="V36" s="181">
        <f t="shared" si="6"/>
        <v>8.5714285714285712</v>
      </c>
      <c r="W36" s="181">
        <f t="shared" si="7"/>
        <v>8.5714285714285712</v>
      </c>
      <c r="X36" s="187" t="s">
        <v>166</v>
      </c>
      <c r="Y36" s="40">
        <f t="shared" si="8"/>
        <v>237</v>
      </c>
      <c r="Z36" s="332" t="s">
        <v>4114</v>
      </c>
      <c r="AA36" s="43" t="s">
        <v>102</v>
      </c>
      <c r="AB36" s="163" t="s">
        <v>3886</v>
      </c>
      <c r="AC36" s="407"/>
    </row>
    <row r="37" spans="1:29" ht="151.5" hidden="1" customHeight="1" x14ac:dyDescent="0.25">
      <c r="A37" s="32">
        <v>27</v>
      </c>
      <c r="B37" s="33" t="s">
        <v>158</v>
      </c>
      <c r="C37" s="42" t="s">
        <v>32</v>
      </c>
      <c r="D37" s="53" t="s">
        <v>33</v>
      </c>
      <c r="E37" s="36">
        <v>17</v>
      </c>
      <c r="F37" s="37" t="s">
        <v>2718</v>
      </c>
      <c r="G37" s="38">
        <f t="shared" si="0"/>
        <v>389</v>
      </c>
      <c r="H37" s="39" t="s">
        <v>150</v>
      </c>
      <c r="I37" s="38">
        <f t="shared" si="1"/>
        <v>229</v>
      </c>
      <c r="J37" s="39" t="s">
        <v>151</v>
      </c>
      <c r="K37" s="38">
        <f t="shared" si="2"/>
        <v>35</v>
      </c>
      <c r="L37" s="52">
        <v>17</v>
      </c>
      <c r="M37" s="39" t="s">
        <v>152</v>
      </c>
      <c r="N37" s="38">
        <f t="shared" si="3"/>
        <v>50</v>
      </c>
      <c r="O37" s="39" t="s">
        <v>100</v>
      </c>
      <c r="P37" s="189">
        <v>1</v>
      </c>
      <c r="Q37" s="185">
        <v>42552</v>
      </c>
      <c r="R37" s="185">
        <v>42916</v>
      </c>
      <c r="S37" s="178">
        <f t="shared" si="4"/>
        <v>52</v>
      </c>
      <c r="T37" s="179">
        <v>1</v>
      </c>
      <c r="U37" s="180">
        <f t="shared" si="5"/>
        <v>52</v>
      </c>
      <c r="V37" s="181">
        <f t="shared" si="6"/>
        <v>0</v>
      </c>
      <c r="W37" s="181">
        <f t="shared" si="7"/>
        <v>0</v>
      </c>
      <c r="X37" s="49" t="s">
        <v>3597</v>
      </c>
      <c r="Y37" s="40">
        <f t="shared" si="8"/>
        <v>334</v>
      </c>
      <c r="Z37" s="332" t="s">
        <v>4114</v>
      </c>
      <c r="AA37" s="43" t="s">
        <v>102</v>
      </c>
      <c r="AB37" s="163" t="s">
        <v>3886</v>
      </c>
      <c r="AC37" s="407"/>
    </row>
    <row r="38" spans="1:29" ht="152.25" hidden="1" customHeight="1" x14ac:dyDescent="0.25">
      <c r="A38" s="32">
        <v>28</v>
      </c>
      <c r="B38" s="33" t="s">
        <v>161</v>
      </c>
      <c r="C38" s="42" t="s">
        <v>32</v>
      </c>
      <c r="D38" s="51" t="s">
        <v>33</v>
      </c>
      <c r="E38" s="36">
        <v>18</v>
      </c>
      <c r="F38" s="37" t="s">
        <v>2363</v>
      </c>
      <c r="G38" s="38">
        <f t="shared" si="0"/>
        <v>381</v>
      </c>
      <c r="H38" s="49" t="s">
        <v>154</v>
      </c>
      <c r="I38" s="38">
        <f t="shared" si="1"/>
        <v>223</v>
      </c>
      <c r="J38" s="49" t="s">
        <v>155</v>
      </c>
      <c r="K38" s="40">
        <f t="shared" si="2"/>
        <v>229</v>
      </c>
      <c r="L38" s="58">
        <v>18</v>
      </c>
      <c r="M38" s="49" t="s">
        <v>156</v>
      </c>
      <c r="N38" s="38">
        <f t="shared" si="3"/>
        <v>281</v>
      </c>
      <c r="O38" s="49" t="s">
        <v>157</v>
      </c>
      <c r="P38" s="189">
        <v>5</v>
      </c>
      <c r="Q38" s="185">
        <v>42569</v>
      </c>
      <c r="R38" s="185">
        <v>42735</v>
      </c>
      <c r="S38" s="178">
        <f t="shared" si="4"/>
        <v>23.714285714285715</v>
      </c>
      <c r="T38" s="179">
        <v>1</v>
      </c>
      <c r="U38" s="180">
        <f t="shared" si="5"/>
        <v>23.714285714285715</v>
      </c>
      <c r="V38" s="181">
        <f t="shared" si="6"/>
        <v>23.714285714285715</v>
      </c>
      <c r="W38" s="181">
        <f t="shared" si="7"/>
        <v>23.714285714285715</v>
      </c>
      <c r="X38" s="49" t="s">
        <v>2333</v>
      </c>
      <c r="Y38" s="40">
        <f t="shared" si="8"/>
        <v>390</v>
      </c>
      <c r="Z38" s="332" t="s">
        <v>43</v>
      </c>
      <c r="AA38" s="43" t="s">
        <v>102</v>
      </c>
      <c r="AB38" s="163" t="s">
        <v>3886</v>
      </c>
      <c r="AC38" s="407"/>
    </row>
    <row r="39" spans="1:29" ht="152.25" hidden="1" customHeight="1" x14ac:dyDescent="0.25">
      <c r="A39" s="32">
        <v>29</v>
      </c>
      <c r="B39" s="33" t="s">
        <v>167</v>
      </c>
      <c r="C39" s="42" t="s">
        <v>32</v>
      </c>
      <c r="D39" s="51" t="s">
        <v>33</v>
      </c>
      <c r="E39" s="58"/>
      <c r="F39" s="37" t="s">
        <v>2364</v>
      </c>
      <c r="G39" s="38">
        <f t="shared" si="0"/>
        <v>381</v>
      </c>
      <c r="H39" s="49" t="s">
        <v>154</v>
      </c>
      <c r="I39" s="38">
        <f t="shared" si="1"/>
        <v>223</v>
      </c>
      <c r="J39" s="49" t="s">
        <v>155</v>
      </c>
      <c r="K39" s="40">
        <f t="shared" si="2"/>
        <v>229</v>
      </c>
      <c r="L39" s="58">
        <v>18</v>
      </c>
      <c r="M39" s="49" t="s">
        <v>159</v>
      </c>
      <c r="N39" s="38">
        <f t="shared" si="3"/>
        <v>295</v>
      </c>
      <c r="O39" s="49" t="s">
        <v>160</v>
      </c>
      <c r="P39" s="189">
        <v>3</v>
      </c>
      <c r="Q39" s="185">
        <v>42569</v>
      </c>
      <c r="R39" s="185">
        <v>42735</v>
      </c>
      <c r="S39" s="178">
        <f t="shared" si="4"/>
        <v>23.714285714285715</v>
      </c>
      <c r="T39" s="179">
        <v>1</v>
      </c>
      <c r="U39" s="180">
        <f t="shared" si="5"/>
        <v>23.714285714285715</v>
      </c>
      <c r="V39" s="181">
        <f t="shared" si="6"/>
        <v>23.714285714285715</v>
      </c>
      <c r="W39" s="181">
        <f t="shared" si="7"/>
        <v>23.714285714285715</v>
      </c>
      <c r="X39" s="49" t="s">
        <v>2167</v>
      </c>
      <c r="Y39" s="40">
        <f t="shared" si="8"/>
        <v>389</v>
      </c>
      <c r="Z39" s="332" t="s">
        <v>43</v>
      </c>
      <c r="AA39" s="43" t="s">
        <v>102</v>
      </c>
      <c r="AB39" s="163" t="s">
        <v>3886</v>
      </c>
      <c r="AC39" s="407"/>
    </row>
    <row r="40" spans="1:29" ht="151.5" hidden="1" customHeight="1" x14ac:dyDescent="0.25">
      <c r="A40" s="32">
        <v>30</v>
      </c>
      <c r="B40" s="33" t="s">
        <v>169</v>
      </c>
      <c r="C40" s="42" t="s">
        <v>32</v>
      </c>
      <c r="D40" s="53" t="s">
        <v>33</v>
      </c>
      <c r="E40" s="36">
        <v>19</v>
      </c>
      <c r="F40" s="37" t="s">
        <v>2719</v>
      </c>
      <c r="G40" s="38">
        <f t="shared" si="0"/>
        <v>389</v>
      </c>
      <c r="H40" s="49" t="s">
        <v>162</v>
      </c>
      <c r="I40" s="38">
        <f t="shared" si="1"/>
        <v>204</v>
      </c>
      <c r="J40" s="49" t="s">
        <v>163</v>
      </c>
      <c r="K40" s="38">
        <f t="shared" si="2"/>
        <v>101</v>
      </c>
      <c r="L40" s="52">
        <v>19</v>
      </c>
      <c r="M40" s="49" t="s">
        <v>164</v>
      </c>
      <c r="N40" s="38">
        <f t="shared" si="3"/>
        <v>82</v>
      </c>
      <c r="O40" s="49" t="s">
        <v>165</v>
      </c>
      <c r="P40" s="189">
        <v>1</v>
      </c>
      <c r="Q40" s="190">
        <v>42200</v>
      </c>
      <c r="R40" s="190">
        <v>42277</v>
      </c>
      <c r="S40" s="178">
        <f t="shared" si="4"/>
        <v>11</v>
      </c>
      <c r="T40" s="179">
        <v>1</v>
      </c>
      <c r="U40" s="180">
        <f t="shared" si="5"/>
        <v>11</v>
      </c>
      <c r="V40" s="181">
        <f t="shared" si="6"/>
        <v>11</v>
      </c>
      <c r="W40" s="181">
        <f t="shared" si="7"/>
        <v>11</v>
      </c>
      <c r="X40" s="187" t="s">
        <v>166</v>
      </c>
      <c r="Y40" s="40">
        <f t="shared" si="8"/>
        <v>237</v>
      </c>
      <c r="Z40" s="332" t="s">
        <v>4114</v>
      </c>
      <c r="AA40" s="43" t="s">
        <v>102</v>
      </c>
      <c r="AB40" s="163" t="s">
        <v>3886</v>
      </c>
      <c r="AC40" s="407"/>
    </row>
    <row r="41" spans="1:29" ht="151.5" hidden="1" customHeight="1" x14ac:dyDescent="0.25">
      <c r="A41" s="32">
        <v>31</v>
      </c>
      <c r="B41" s="33" t="s">
        <v>175</v>
      </c>
      <c r="C41" s="42" t="s">
        <v>32</v>
      </c>
      <c r="D41" s="53" t="s">
        <v>33</v>
      </c>
      <c r="E41" s="58"/>
      <c r="F41" s="37" t="s">
        <v>2719</v>
      </c>
      <c r="G41" s="38">
        <f t="shared" si="0"/>
        <v>389</v>
      </c>
      <c r="H41" s="49" t="s">
        <v>162</v>
      </c>
      <c r="I41" s="38">
        <f t="shared" si="1"/>
        <v>204</v>
      </c>
      <c r="J41" s="49" t="s">
        <v>168</v>
      </c>
      <c r="K41" s="38">
        <f t="shared" si="2"/>
        <v>101</v>
      </c>
      <c r="L41" s="52">
        <v>19</v>
      </c>
      <c r="M41" s="49" t="s">
        <v>164</v>
      </c>
      <c r="N41" s="38">
        <f t="shared" si="3"/>
        <v>82</v>
      </c>
      <c r="O41" s="49" t="s">
        <v>165</v>
      </c>
      <c r="P41" s="189">
        <v>1</v>
      </c>
      <c r="Q41" s="190">
        <v>42200</v>
      </c>
      <c r="R41" s="190">
        <v>42277</v>
      </c>
      <c r="S41" s="178">
        <f t="shared" si="4"/>
        <v>11</v>
      </c>
      <c r="T41" s="179">
        <v>1</v>
      </c>
      <c r="U41" s="180">
        <f t="shared" si="5"/>
        <v>11</v>
      </c>
      <c r="V41" s="181">
        <f t="shared" si="6"/>
        <v>11</v>
      </c>
      <c r="W41" s="181">
        <f t="shared" si="7"/>
        <v>11</v>
      </c>
      <c r="X41" s="187" t="s">
        <v>166</v>
      </c>
      <c r="Y41" s="40">
        <f t="shared" si="8"/>
        <v>237</v>
      </c>
      <c r="Z41" s="332" t="s">
        <v>4114</v>
      </c>
      <c r="AA41" s="43" t="s">
        <v>102</v>
      </c>
      <c r="AB41" s="163" t="s">
        <v>3886</v>
      </c>
      <c r="AC41" s="407"/>
    </row>
    <row r="42" spans="1:29" ht="151.5" hidden="1" customHeight="1" x14ac:dyDescent="0.25">
      <c r="A42" s="32">
        <v>32</v>
      </c>
      <c r="B42" s="33" t="s">
        <v>180</v>
      </c>
      <c r="C42" s="42" t="s">
        <v>32</v>
      </c>
      <c r="D42" s="53" t="s">
        <v>108</v>
      </c>
      <c r="E42" s="36">
        <v>20</v>
      </c>
      <c r="F42" s="37" t="s">
        <v>2365</v>
      </c>
      <c r="G42" s="38">
        <f t="shared" si="0"/>
        <v>387</v>
      </c>
      <c r="H42" s="37" t="s">
        <v>170</v>
      </c>
      <c r="I42" s="38">
        <f t="shared" si="1"/>
        <v>158</v>
      </c>
      <c r="J42" s="56" t="s">
        <v>171</v>
      </c>
      <c r="K42" s="40">
        <f t="shared" si="2"/>
        <v>259</v>
      </c>
      <c r="L42" s="58">
        <v>20</v>
      </c>
      <c r="M42" s="56" t="s">
        <v>172</v>
      </c>
      <c r="N42" s="38">
        <f t="shared" si="3"/>
        <v>217</v>
      </c>
      <c r="O42" s="56" t="s">
        <v>173</v>
      </c>
      <c r="P42" s="188">
        <v>4</v>
      </c>
      <c r="Q42" s="190">
        <v>41214</v>
      </c>
      <c r="R42" s="190">
        <v>41453</v>
      </c>
      <c r="S42" s="178">
        <f t="shared" si="4"/>
        <v>34.142857142857146</v>
      </c>
      <c r="T42" s="179">
        <v>1</v>
      </c>
      <c r="U42" s="180">
        <f t="shared" si="5"/>
        <v>34.142857142857146</v>
      </c>
      <c r="V42" s="181">
        <f t="shared" si="6"/>
        <v>34.142857142857146</v>
      </c>
      <c r="W42" s="181">
        <f t="shared" si="7"/>
        <v>34.142857142857146</v>
      </c>
      <c r="X42" s="49" t="s">
        <v>174</v>
      </c>
      <c r="Y42" s="40">
        <f t="shared" si="8"/>
        <v>263</v>
      </c>
      <c r="Z42" s="333" t="s">
        <v>3138</v>
      </c>
      <c r="AA42" s="43" t="s">
        <v>102</v>
      </c>
      <c r="AB42" s="163" t="s">
        <v>3886</v>
      </c>
      <c r="AC42" s="407"/>
    </row>
    <row r="43" spans="1:29" ht="151.5" hidden="1" customHeight="1" x14ac:dyDescent="0.25">
      <c r="A43" s="32">
        <v>33</v>
      </c>
      <c r="B43" s="33" t="s">
        <v>182</v>
      </c>
      <c r="C43" s="42" t="s">
        <v>32</v>
      </c>
      <c r="D43" s="53" t="s">
        <v>108</v>
      </c>
      <c r="E43" s="58"/>
      <c r="F43" s="56" t="s">
        <v>2366</v>
      </c>
      <c r="G43" s="38">
        <f t="shared" si="0"/>
        <v>387</v>
      </c>
      <c r="H43" s="37" t="s">
        <v>170</v>
      </c>
      <c r="I43" s="38">
        <f t="shared" si="1"/>
        <v>158</v>
      </c>
      <c r="J43" s="56" t="s">
        <v>176</v>
      </c>
      <c r="K43" s="40">
        <f t="shared" si="2"/>
        <v>143</v>
      </c>
      <c r="L43" s="60">
        <v>20</v>
      </c>
      <c r="M43" s="56" t="s">
        <v>177</v>
      </c>
      <c r="N43" s="38">
        <f t="shared" si="3"/>
        <v>203</v>
      </c>
      <c r="O43" s="56" t="s">
        <v>178</v>
      </c>
      <c r="P43" s="188">
        <v>1</v>
      </c>
      <c r="Q43" s="190">
        <v>41456</v>
      </c>
      <c r="R43" s="190">
        <v>41547</v>
      </c>
      <c r="S43" s="178">
        <f t="shared" si="4"/>
        <v>13</v>
      </c>
      <c r="T43" s="179">
        <v>1</v>
      </c>
      <c r="U43" s="180">
        <f t="shared" ref="U43:U74" si="9">+S43*T43</f>
        <v>13</v>
      </c>
      <c r="V43" s="181">
        <f t="shared" ref="V43:V74" si="10">IF(R43&lt;=$C$5,U43,0)</f>
        <v>13</v>
      </c>
      <c r="W43" s="181">
        <f t="shared" ref="W43:W74" si="11">IF($C$5&gt;=R43,S43,0)</f>
        <v>13</v>
      </c>
      <c r="X43" s="49" t="s">
        <v>179</v>
      </c>
      <c r="Y43" s="40">
        <f t="shared" si="8"/>
        <v>137</v>
      </c>
      <c r="Z43" s="333" t="s">
        <v>3138</v>
      </c>
      <c r="AA43" s="43" t="s">
        <v>102</v>
      </c>
      <c r="AB43" s="163" t="s">
        <v>3886</v>
      </c>
      <c r="AC43" s="407"/>
    </row>
    <row r="44" spans="1:29" ht="135.75" hidden="1" customHeight="1" x14ac:dyDescent="0.25">
      <c r="A44" s="32">
        <v>34</v>
      </c>
      <c r="B44" s="33" t="s">
        <v>184</v>
      </c>
      <c r="C44" s="42" t="s">
        <v>32</v>
      </c>
      <c r="D44" s="53" t="s">
        <v>33</v>
      </c>
      <c r="E44" s="36">
        <v>21</v>
      </c>
      <c r="F44" s="56" t="s">
        <v>2367</v>
      </c>
      <c r="G44" s="38">
        <f t="shared" si="0"/>
        <v>346</v>
      </c>
      <c r="H44" s="37" t="s">
        <v>181</v>
      </c>
      <c r="I44" s="38">
        <f t="shared" si="1"/>
        <v>295</v>
      </c>
      <c r="J44" s="56" t="s">
        <v>171</v>
      </c>
      <c r="K44" s="40">
        <f t="shared" si="2"/>
        <v>259</v>
      </c>
      <c r="L44" s="58">
        <v>21</v>
      </c>
      <c r="M44" s="56" t="s">
        <v>172</v>
      </c>
      <c r="N44" s="38">
        <f t="shared" si="3"/>
        <v>217</v>
      </c>
      <c r="O44" s="56" t="s">
        <v>173</v>
      </c>
      <c r="P44" s="188">
        <v>4</v>
      </c>
      <c r="Q44" s="190">
        <v>41453</v>
      </c>
      <c r="R44" s="190">
        <v>41579</v>
      </c>
      <c r="S44" s="178">
        <f t="shared" si="4"/>
        <v>18</v>
      </c>
      <c r="T44" s="179">
        <v>1</v>
      </c>
      <c r="U44" s="180">
        <f t="shared" si="9"/>
        <v>18</v>
      </c>
      <c r="V44" s="181">
        <f t="shared" si="10"/>
        <v>18</v>
      </c>
      <c r="W44" s="181">
        <f t="shared" si="11"/>
        <v>18</v>
      </c>
      <c r="X44" s="49" t="s">
        <v>174</v>
      </c>
      <c r="Y44" s="40">
        <f t="shared" si="8"/>
        <v>263</v>
      </c>
      <c r="Z44" s="333" t="s">
        <v>3138</v>
      </c>
      <c r="AA44" s="43" t="s">
        <v>102</v>
      </c>
      <c r="AB44" s="163" t="s">
        <v>3886</v>
      </c>
      <c r="AC44" s="407"/>
    </row>
    <row r="45" spans="1:29" ht="135.75" hidden="1" customHeight="1" x14ac:dyDescent="0.25">
      <c r="A45" s="32">
        <v>35</v>
      </c>
      <c r="B45" s="33" t="s">
        <v>189</v>
      </c>
      <c r="C45" s="42" t="s">
        <v>32</v>
      </c>
      <c r="D45" s="53" t="s">
        <v>33</v>
      </c>
      <c r="E45" s="58"/>
      <c r="F45" s="56" t="s">
        <v>2368</v>
      </c>
      <c r="G45" s="38">
        <f t="shared" si="0"/>
        <v>346</v>
      </c>
      <c r="H45" s="37" t="s">
        <v>181</v>
      </c>
      <c r="I45" s="38">
        <f t="shared" si="1"/>
        <v>295</v>
      </c>
      <c r="J45" s="56" t="s">
        <v>176</v>
      </c>
      <c r="K45" s="40">
        <f t="shared" si="2"/>
        <v>143</v>
      </c>
      <c r="L45" s="58">
        <v>21</v>
      </c>
      <c r="M45" s="56" t="s">
        <v>183</v>
      </c>
      <c r="N45" s="38">
        <f t="shared" si="3"/>
        <v>202</v>
      </c>
      <c r="O45" s="56" t="s">
        <v>178</v>
      </c>
      <c r="P45" s="188">
        <v>1</v>
      </c>
      <c r="Q45" s="190">
        <v>41456</v>
      </c>
      <c r="R45" s="190">
        <v>41547</v>
      </c>
      <c r="S45" s="178">
        <f t="shared" si="4"/>
        <v>13</v>
      </c>
      <c r="T45" s="179">
        <v>1</v>
      </c>
      <c r="U45" s="180">
        <f t="shared" si="9"/>
        <v>13</v>
      </c>
      <c r="V45" s="181">
        <f t="shared" si="10"/>
        <v>13</v>
      </c>
      <c r="W45" s="181">
        <f t="shared" si="11"/>
        <v>13</v>
      </c>
      <c r="X45" s="49" t="s">
        <v>179</v>
      </c>
      <c r="Y45" s="40">
        <f t="shared" si="8"/>
        <v>137</v>
      </c>
      <c r="Z45" s="333" t="s">
        <v>3138</v>
      </c>
      <c r="AA45" s="43" t="s">
        <v>102</v>
      </c>
      <c r="AB45" s="163" t="s">
        <v>3886</v>
      </c>
      <c r="AC45" s="407"/>
    </row>
    <row r="46" spans="1:29" ht="135.75" hidden="1" customHeight="1" x14ac:dyDescent="0.25">
      <c r="A46" s="32">
        <v>36</v>
      </c>
      <c r="B46" s="33" t="s">
        <v>191</v>
      </c>
      <c r="C46" s="42" t="s">
        <v>32</v>
      </c>
      <c r="D46" s="53" t="s">
        <v>33</v>
      </c>
      <c r="E46" s="58"/>
      <c r="F46" s="56" t="s">
        <v>2367</v>
      </c>
      <c r="G46" s="38">
        <f t="shared" si="0"/>
        <v>346</v>
      </c>
      <c r="H46" s="37" t="s">
        <v>181</v>
      </c>
      <c r="I46" s="38">
        <f t="shared" si="1"/>
        <v>295</v>
      </c>
      <c r="J46" s="56" t="s">
        <v>185</v>
      </c>
      <c r="K46" s="40">
        <f t="shared" si="2"/>
        <v>192</v>
      </c>
      <c r="L46" s="57">
        <v>21</v>
      </c>
      <c r="M46" s="56" t="s">
        <v>186</v>
      </c>
      <c r="N46" s="38">
        <f t="shared" si="3"/>
        <v>63</v>
      </c>
      <c r="O46" s="56" t="s">
        <v>187</v>
      </c>
      <c r="P46" s="188">
        <v>1</v>
      </c>
      <c r="Q46" s="190">
        <v>41214</v>
      </c>
      <c r="R46" s="190">
        <v>41547</v>
      </c>
      <c r="S46" s="178">
        <f t="shared" si="4"/>
        <v>47.571428571428569</v>
      </c>
      <c r="T46" s="179">
        <v>1</v>
      </c>
      <c r="U46" s="180">
        <f t="shared" si="9"/>
        <v>47.571428571428569</v>
      </c>
      <c r="V46" s="181">
        <f t="shared" si="10"/>
        <v>47.571428571428569</v>
      </c>
      <c r="W46" s="181">
        <f t="shared" si="11"/>
        <v>47.571428571428569</v>
      </c>
      <c r="X46" s="49" t="s">
        <v>188</v>
      </c>
      <c r="Y46" s="40">
        <f t="shared" si="8"/>
        <v>218</v>
      </c>
      <c r="Z46" s="333" t="s">
        <v>3138</v>
      </c>
      <c r="AA46" s="43" t="s">
        <v>102</v>
      </c>
      <c r="AB46" s="163" t="s">
        <v>3886</v>
      </c>
      <c r="AC46" s="407"/>
    </row>
    <row r="47" spans="1:29" ht="120.75" hidden="1" customHeight="1" x14ac:dyDescent="0.25">
      <c r="A47" s="32">
        <v>37</v>
      </c>
      <c r="B47" s="33" t="s">
        <v>192</v>
      </c>
      <c r="C47" s="42" t="s">
        <v>32</v>
      </c>
      <c r="D47" s="53" t="s">
        <v>33</v>
      </c>
      <c r="E47" s="36">
        <v>22</v>
      </c>
      <c r="F47" s="56" t="s">
        <v>2369</v>
      </c>
      <c r="G47" s="38">
        <f t="shared" si="0"/>
        <v>322</v>
      </c>
      <c r="H47" s="37" t="s">
        <v>190</v>
      </c>
      <c r="I47" s="38">
        <f t="shared" si="1"/>
        <v>280</v>
      </c>
      <c r="J47" s="56" t="s">
        <v>171</v>
      </c>
      <c r="K47" s="40">
        <f t="shared" si="2"/>
        <v>259</v>
      </c>
      <c r="L47" s="58">
        <v>22</v>
      </c>
      <c r="M47" s="56" t="s">
        <v>172</v>
      </c>
      <c r="N47" s="38">
        <f t="shared" si="3"/>
        <v>217</v>
      </c>
      <c r="O47" s="56" t="s">
        <v>173</v>
      </c>
      <c r="P47" s="188">
        <v>4</v>
      </c>
      <c r="Q47" s="190">
        <v>41214</v>
      </c>
      <c r="R47" s="190">
        <v>41453</v>
      </c>
      <c r="S47" s="178">
        <f t="shared" si="4"/>
        <v>34.142857142857146</v>
      </c>
      <c r="T47" s="179">
        <v>1</v>
      </c>
      <c r="U47" s="180">
        <f t="shared" si="9"/>
        <v>34.142857142857146</v>
      </c>
      <c r="V47" s="181">
        <f t="shared" si="10"/>
        <v>34.142857142857146</v>
      </c>
      <c r="W47" s="181">
        <f t="shared" si="11"/>
        <v>34.142857142857146</v>
      </c>
      <c r="X47" s="49" t="s">
        <v>174</v>
      </c>
      <c r="Y47" s="40">
        <f t="shared" si="8"/>
        <v>263</v>
      </c>
      <c r="Z47" s="333" t="s">
        <v>3138</v>
      </c>
      <c r="AA47" s="43" t="s">
        <v>102</v>
      </c>
      <c r="AB47" s="163" t="s">
        <v>3886</v>
      </c>
      <c r="AC47" s="407"/>
    </row>
    <row r="48" spans="1:29" ht="120.75" hidden="1" customHeight="1" x14ac:dyDescent="0.25">
      <c r="A48" s="32">
        <v>38</v>
      </c>
      <c r="B48" s="33" t="s">
        <v>197</v>
      </c>
      <c r="C48" s="42" t="s">
        <v>32</v>
      </c>
      <c r="D48" s="53" t="s">
        <v>33</v>
      </c>
      <c r="E48" s="58"/>
      <c r="F48" s="56" t="s">
        <v>2369</v>
      </c>
      <c r="G48" s="38">
        <f t="shared" si="0"/>
        <v>322</v>
      </c>
      <c r="H48" s="37" t="s">
        <v>190</v>
      </c>
      <c r="I48" s="38">
        <f t="shared" si="1"/>
        <v>280</v>
      </c>
      <c r="J48" s="56" t="s">
        <v>176</v>
      </c>
      <c r="K48" s="40">
        <f t="shared" si="2"/>
        <v>143</v>
      </c>
      <c r="L48" s="60">
        <v>22</v>
      </c>
      <c r="M48" s="56" t="s">
        <v>177</v>
      </c>
      <c r="N48" s="38">
        <f t="shared" si="3"/>
        <v>203</v>
      </c>
      <c r="O48" s="56" t="s">
        <v>178</v>
      </c>
      <c r="P48" s="188">
        <v>1</v>
      </c>
      <c r="Q48" s="190">
        <v>41456</v>
      </c>
      <c r="R48" s="190">
        <v>41547</v>
      </c>
      <c r="S48" s="178">
        <f t="shared" si="4"/>
        <v>13</v>
      </c>
      <c r="T48" s="179">
        <v>1</v>
      </c>
      <c r="U48" s="180">
        <f t="shared" si="9"/>
        <v>13</v>
      </c>
      <c r="V48" s="181">
        <f t="shared" si="10"/>
        <v>13</v>
      </c>
      <c r="W48" s="181">
        <f t="shared" si="11"/>
        <v>13</v>
      </c>
      <c r="X48" s="49" t="s">
        <v>179</v>
      </c>
      <c r="Y48" s="40">
        <f t="shared" si="8"/>
        <v>137</v>
      </c>
      <c r="Z48" s="333" t="s">
        <v>3138</v>
      </c>
      <c r="AA48" s="43" t="s">
        <v>102</v>
      </c>
      <c r="AB48" s="163" t="s">
        <v>3886</v>
      </c>
      <c r="AC48" s="407"/>
    </row>
    <row r="49" spans="1:29" ht="122.25" hidden="1" customHeight="1" x14ac:dyDescent="0.25">
      <c r="A49" s="32">
        <v>39</v>
      </c>
      <c r="B49" s="33" t="s">
        <v>201</v>
      </c>
      <c r="C49" s="34" t="s">
        <v>32</v>
      </c>
      <c r="D49" s="44" t="s">
        <v>3499</v>
      </c>
      <c r="E49" s="36">
        <v>23</v>
      </c>
      <c r="F49" s="37" t="s">
        <v>2370</v>
      </c>
      <c r="G49" s="38">
        <f t="shared" si="0"/>
        <v>311</v>
      </c>
      <c r="H49" s="49" t="s">
        <v>193</v>
      </c>
      <c r="I49" s="38">
        <f t="shared" si="1"/>
        <v>253</v>
      </c>
      <c r="J49" s="49" t="s">
        <v>194</v>
      </c>
      <c r="K49" s="38">
        <f t="shared" si="2"/>
        <v>316</v>
      </c>
      <c r="L49" s="36">
        <v>23</v>
      </c>
      <c r="M49" s="49" t="s">
        <v>195</v>
      </c>
      <c r="N49" s="38">
        <f t="shared" si="3"/>
        <v>186</v>
      </c>
      <c r="O49" s="49" t="s">
        <v>196</v>
      </c>
      <c r="P49" s="189">
        <v>1</v>
      </c>
      <c r="Q49" s="191">
        <v>42581</v>
      </c>
      <c r="R49" s="191">
        <v>42917</v>
      </c>
      <c r="S49" s="178">
        <f t="shared" si="4"/>
        <v>48</v>
      </c>
      <c r="T49" s="179">
        <v>1</v>
      </c>
      <c r="U49" s="180">
        <f t="shared" si="9"/>
        <v>48</v>
      </c>
      <c r="V49" s="181">
        <f t="shared" si="10"/>
        <v>0</v>
      </c>
      <c r="W49" s="181">
        <f t="shared" si="11"/>
        <v>0</v>
      </c>
      <c r="X49" s="49" t="s">
        <v>3627</v>
      </c>
      <c r="Y49" s="40">
        <f t="shared" si="8"/>
        <v>306</v>
      </c>
      <c r="Z49" s="334" t="s">
        <v>3136</v>
      </c>
      <c r="AA49" s="43" t="s">
        <v>102</v>
      </c>
      <c r="AB49" s="163" t="s">
        <v>3886</v>
      </c>
      <c r="AC49" s="407"/>
    </row>
    <row r="50" spans="1:29" ht="122.25" hidden="1" customHeight="1" x14ac:dyDescent="0.25">
      <c r="A50" s="32">
        <v>40</v>
      </c>
      <c r="B50" s="33" t="s">
        <v>206</v>
      </c>
      <c r="C50" s="34" t="s">
        <v>32</v>
      </c>
      <c r="D50" s="35" t="s">
        <v>59</v>
      </c>
      <c r="E50" s="36"/>
      <c r="F50" s="37" t="s">
        <v>2098</v>
      </c>
      <c r="G50" s="38">
        <f t="shared" si="0"/>
        <v>311</v>
      </c>
      <c r="H50" s="49" t="s">
        <v>193</v>
      </c>
      <c r="I50" s="38">
        <f t="shared" si="1"/>
        <v>253</v>
      </c>
      <c r="J50" s="49" t="s">
        <v>198</v>
      </c>
      <c r="K50" s="38">
        <f t="shared" si="2"/>
        <v>151</v>
      </c>
      <c r="L50" s="52">
        <v>23</v>
      </c>
      <c r="M50" s="49" t="s">
        <v>199</v>
      </c>
      <c r="N50" s="38">
        <f t="shared" si="3"/>
        <v>261</v>
      </c>
      <c r="O50" s="49" t="s">
        <v>200</v>
      </c>
      <c r="P50" s="189">
        <v>2</v>
      </c>
      <c r="Q50" s="191">
        <v>42581</v>
      </c>
      <c r="R50" s="191">
        <v>42917</v>
      </c>
      <c r="S50" s="178">
        <f t="shared" si="4"/>
        <v>48</v>
      </c>
      <c r="T50" s="179">
        <v>1</v>
      </c>
      <c r="U50" s="180">
        <f t="shared" si="9"/>
        <v>48</v>
      </c>
      <c r="V50" s="181">
        <f t="shared" si="10"/>
        <v>0</v>
      </c>
      <c r="W50" s="181">
        <f t="shared" si="11"/>
        <v>0</v>
      </c>
      <c r="X50" s="49" t="s">
        <v>3593</v>
      </c>
      <c r="Y50" s="40">
        <f t="shared" si="8"/>
        <v>121</v>
      </c>
      <c r="Z50" s="334" t="s">
        <v>3136</v>
      </c>
      <c r="AA50" s="43" t="s">
        <v>102</v>
      </c>
      <c r="AB50" s="163" t="s">
        <v>3886</v>
      </c>
      <c r="AC50" s="407"/>
    </row>
    <row r="51" spans="1:29" ht="166.5" hidden="1" customHeight="1" x14ac:dyDescent="0.25">
      <c r="A51" s="32">
        <v>41</v>
      </c>
      <c r="B51" s="33" t="s">
        <v>210</v>
      </c>
      <c r="C51" s="34" t="s">
        <v>32</v>
      </c>
      <c r="D51" s="44" t="s">
        <v>3499</v>
      </c>
      <c r="E51" s="36">
        <v>24</v>
      </c>
      <c r="F51" s="37" t="s">
        <v>2371</v>
      </c>
      <c r="G51" s="38">
        <f t="shared" si="0"/>
        <v>297</v>
      </c>
      <c r="H51" s="49" t="s">
        <v>202</v>
      </c>
      <c r="I51" s="38">
        <f t="shared" si="1"/>
        <v>107</v>
      </c>
      <c r="J51" s="49" t="s">
        <v>203</v>
      </c>
      <c r="K51" s="38">
        <f t="shared" si="2"/>
        <v>367</v>
      </c>
      <c r="L51" s="36">
        <v>24</v>
      </c>
      <c r="M51" s="49" t="s">
        <v>204</v>
      </c>
      <c r="N51" s="38">
        <f t="shared" si="3"/>
        <v>228</v>
      </c>
      <c r="O51" s="49" t="s">
        <v>205</v>
      </c>
      <c r="P51" s="192">
        <v>2</v>
      </c>
      <c r="Q51" s="191">
        <v>42552</v>
      </c>
      <c r="R51" s="191">
        <v>42628</v>
      </c>
      <c r="S51" s="178">
        <f t="shared" si="4"/>
        <v>10.857142857142858</v>
      </c>
      <c r="T51" s="179">
        <v>1</v>
      </c>
      <c r="U51" s="180">
        <f t="shared" si="9"/>
        <v>10.857142857142858</v>
      </c>
      <c r="V51" s="181">
        <f t="shared" si="10"/>
        <v>10.857142857142858</v>
      </c>
      <c r="W51" s="181">
        <f t="shared" si="11"/>
        <v>10.857142857142858</v>
      </c>
      <c r="X51" s="49" t="s">
        <v>3516</v>
      </c>
      <c r="Y51" s="40">
        <f t="shared" si="8"/>
        <v>118</v>
      </c>
      <c r="Z51" s="334" t="s">
        <v>3136</v>
      </c>
      <c r="AA51" s="43" t="s">
        <v>102</v>
      </c>
      <c r="AB51" s="163" t="s">
        <v>3886</v>
      </c>
      <c r="AC51" s="407"/>
    </row>
    <row r="52" spans="1:29" ht="151.5" hidden="1" customHeight="1" x14ac:dyDescent="0.25">
      <c r="A52" s="32">
        <v>42</v>
      </c>
      <c r="B52" s="33" t="s">
        <v>215</v>
      </c>
      <c r="C52" s="34" t="s">
        <v>32</v>
      </c>
      <c r="D52" s="44" t="s">
        <v>3499</v>
      </c>
      <c r="E52" s="36">
        <v>25</v>
      </c>
      <c r="F52" s="37" t="s">
        <v>2372</v>
      </c>
      <c r="G52" s="38">
        <f t="shared" si="0"/>
        <v>357</v>
      </c>
      <c r="H52" s="49" t="s">
        <v>207</v>
      </c>
      <c r="I52" s="38">
        <f t="shared" si="1"/>
        <v>99</v>
      </c>
      <c r="J52" s="49" t="s">
        <v>208</v>
      </c>
      <c r="K52" s="38">
        <f t="shared" si="2"/>
        <v>326</v>
      </c>
      <c r="L52" s="36">
        <v>25</v>
      </c>
      <c r="M52" s="49" t="s">
        <v>209</v>
      </c>
      <c r="N52" s="38">
        <f t="shared" si="3"/>
        <v>368</v>
      </c>
      <c r="O52" s="49" t="s">
        <v>2092</v>
      </c>
      <c r="P52" s="189">
        <v>3</v>
      </c>
      <c r="Q52" s="191">
        <v>42581</v>
      </c>
      <c r="R52" s="191">
        <v>42917</v>
      </c>
      <c r="S52" s="178">
        <f t="shared" si="4"/>
        <v>48</v>
      </c>
      <c r="T52" s="179">
        <v>1</v>
      </c>
      <c r="U52" s="180">
        <f t="shared" si="9"/>
        <v>48</v>
      </c>
      <c r="V52" s="181">
        <f t="shared" si="10"/>
        <v>0</v>
      </c>
      <c r="W52" s="181">
        <f t="shared" si="11"/>
        <v>0</v>
      </c>
      <c r="X52" s="49" t="s">
        <v>3588</v>
      </c>
      <c r="Y52" s="40">
        <f t="shared" si="8"/>
        <v>384</v>
      </c>
      <c r="Z52" s="334" t="s">
        <v>3136</v>
      </c>
      <c r="AA52" s="43" t="s">
        <v>102</v>
      </c>
      <c r="AB52" s="163" t="s">
        <v>3886</v>
      </c>
      <c r="AC52" s="407"/>
    </row>
    <row r="53" spans="1:29" ht="137.25" hidden="1" customHeight="1" x14ac:dyDescent="0.25">
      <c r="A53" s="32">
        <v>43</v>
      </c>
      <c r="B53" s="33" t="s">
        <v>220</v>
      </c>
      <c r="C53" s="42" t="s">
        <v>32</v>
      </c>
      <c r="D53" s="44" t="s">
        <v>3499</v>
      </c>
      <c r="E53" s="36">
        <v>26</v>
      </c>
      <c r="F53" s="37" t="s">
        <v>2373</v>
      </c>
      <c r="G53" s="38">
        <f t="shared" si="0"/>
        <v>331</v>
      </c>
      <c r="H53" s="49" t="s">
        <v>211</v>
      </c>
      <c r="I53" s="38">
        <f t="shared" si="1"/>
        <v>164</v>
      </c>
      <c r="J53" s="49" t="s">
        <v>212</v>
      </c>
      <c r="K53" s="40">
        <f t="shared" si="2"/>
        <v>227</v>
      </c>
      <c r="L53" s="58">
        <v>26</v>
      </c>
      <c r="M53" s="49" t="s">
        <v>213</v>
      </c>
      <c r="N53" s="38">
        <f t="shared" si="3"/>
        <v>137</v>
      </c>
      <c r="O53" s="49" t="s">
        <v>214</v>
      </c>
      <c r="P53" s="189">
        <v>4</v>
      </c>
      <c r="Q53" s="185">
        <v>42569</v>
      </c>
      <c r="R53" s="185">
        <v>42735</v>
      </c>
      <c r="S53" s="178">
        <f t="shared" si="4"/>
        <v>23.714285714285715</v>
      </c>
      <c r="T53" s="179">
        <v>1</v>
      </c>
      <c r="U53" s="180">
        <f t="shared" si="9"/>
        <v>23.714285714285715</v>
      </c>
      <c r="V53" s="181">
        <f t="shared" si="10"/>
        <v>23.714285714285715</v>
      </c>
      <c r="W53" s="181">
        <f t="shared" si="11"/>
        <v>23.714285714285715</v>
      </c>
      <c r="X53" s="49" t="s">
        <v>2125</v>
      </c>
      <c r="Y53" s="40">
        <f t="shared" si="8"/>
        <v>390</v>
      </c>
      <c r="Z53" s="332" t="s">
        <v>43</v>
      </c>
      <c r="AA53" s="43" t="s">
        <v>102</v>
      </c>
      <c r="AB53" s="163" t="s">
        <v>3886</v>
      </c>
      <c r="AC53" s="407"/>
    </row>
    <row r="54" spans="1:29" ht="137.25" hidden="1" customHeight="1" x14ac:dyDescent="0.25">
      <c r="A54" s="32">
        <v>44</v>
      </c>
      <c r="B54" s="33" t="s">
        <v>223</v>
      </c>
      <c r="C54" s="42" t="s">
        <v>32</v>
      </c>
      <c r="D54" s="44" t="s">
        <v>59</v>
      </c>
      <c r="E54" s="57"/>
      <c r="F54" s="37" t="s">
        <v>2373</v>
      </c>
      <c r="G54" s="38">
        <f t="shared" si="0"/>
        <v>331</v>
      </c>
      <c r="H54" s="49" t="s">
        <v>211</v>
      </c>
      <c r="I54" s="38">
        <f t="shared" si="1"/>
        <v>164</v>
      </c>
      <c r="J54" s="49" t="s">
        <v>216</v>
      </c>
      <c r="K54" s="40">
        <f t="shared" si="2"/>
        <v>89</v>
      </c>
      <c r="L54" s="58">
        <v>26</v>
      </c>
      <c r="M54" s="49" t="s">
        <v>217</v>
      </c>
      <c r="N54" s="38">
        <f t="shared" si="3"/>
        <v>37</v>
      </c>
      <c r="O54" s="49" t="s">
        <v>218</v>
      </c>
      <c r="P54" s="189">
        <v>4</v>
      </c>
      <c r="Q54" s="185">
        <v>41214</v>
      </c>
      <c r="R54" s="185">
        <v>41547</v>
      </c>
      <c r="S54" s="178">
        <f t="shared" si="4"/>
        <v>47.571428571428569</v>
      </c>
      <c r="T54" s="179">
        <v>1</v>
      </c>
      <c r="U54" s="180">
        <f t="shared" si="9"/>
        <v>47.571428571428569</v>
      </c>
      <c r="V54" s="181">
        <f t="shared" si="10"/>
        <v>47.571428571428569</v>
      </c>
      <c r="W54" s="181">
        <f t="shared" si="11"/>
        <v>47.571428571428569</v>
      </c>
      <c r="X54" s="49" t="s">
        <v>219</v>
      </c>
      <c r="Y54" s="40">
        <f t="shared" si="8"/>
        <v>76</v>
      </c>
      <c r="Z54" s="332" t="s">
        <v>43</v>
      </c>
      <c r="AA54" s="43" t="s">
        <v>102</v>
      </c>
      <c r="AB54" s="163" t="s">
        <v>3886</v>
      </c>
      <c r="AC54" s="407"/>
    </row>
    <row r="55" spans="1:29" ht="121.5" hidden="1" customHeight="1" x14ac:dyDescent="0.25">
      <c r="A55" s="32">
        <v>45</v>
      </c>
      <c r="B55" s="33" t="s">
        <v>225</v>
      </c>
      <c r="C55" s="42" t="s">
        <v>32</v>
      </c>
      <c r="D55" s="44" t="s">
        <v>3499</v>
      </c>
      <c r="E55" s="36">
        <v>27</v>
      </c>
      <c r="F55" s="37" t="s">
        <v>2374</v>
      </c>
      <c r="G55" s="38">
        <f t="shared" si="0"/>
        <v>334</v>
      </c>
      <c r="H55" s="49" t="s">
        <v>221</v>
      </c>
      <c r="I55" s="38">
        <f t="shared" si="1"/>
        <v>148</v>
      </c>
      <c r="J55" s="49" t="s">
        <v>222</v>
      </c>
      <c r="K55" s="40">
        <f t="shared" si="2"/>
        <v>228</v>
      </c>
      <c r="L55" s="58">
        <v>27</v>
      </c>
      <c r="M55" s="49" t="s">
        <v>217</v>
      </c>
      <c r="N55" s="38">
        <f t="shared" si="3"/>
        <v>37</v>
      </c>
      <c r="O55" s="49" t="s">
        <v>218</v>
      </c>
      <c r="P55" s="189">
        <v>3</v>
      </c>
      <c r="Q55" s="185">
        <v>41214</v>
      </c>
      <c r="R55" s="185">
        <v>41363</v>
      </c>
      <c r="S55" s="178">
        <f t="shared" si="4"/>
        <v>21.285714285714285</v>
      </c>
      <c r="T55" s="179">
        <v>1</v>
      </c>
      <c r="U55" s="180">
        <f t="shared" si="9"/>
        <v>21.285714285714285</v>
      </c>
      <c r="V55" s="181">
        <f t="shared" si="10"/>
        <v>21.285714285714285</v>
      </c>
      <c r="W55" s="181">
        <f t="shared" si="11"/>
        <v>21.285714285714285</v>
      </c>
      <c r="X55" s="49" t="s">
        <v>219</v>
      </c>
      <c r="Y55" s="40">
        <f t="shared" si="8"/>
        <v>76</v>
      </c>
      <c r="Z55" s="332" t="s">
        <v>43</v>
      </c>
      <c r="AA55" s="43" t="s">
        <v>102</v>
      </c>
      <c r="AB55" s="163" t="s">
        <v>3886</v>
      </c>
      <c r="AC55" s="407"/>
    </row>
    <row r="56" spans="1:29" ht="165" hidden="1" customHeight="1" x14ac:dyDescent="0.25">
      <c r="A56" s="32">
        <v>46</v>
      </c>
      <c r="B56" s="33" t="s">
        <v>2768</v>
      </c>
      <c r="C56" s="34" t="s">
        <v>32</v>
      </c>
      <c r="D56" s="35" t="s">
        <v>108</v>
      </c>
      <c r="E56" s="36">
        <v>28</v>
      </c>
      <c r="F56" s="37" t="s">
        <v>2375</v>
      </c>
      <c r="G56" s="38">
        <f t="shared" si="0"/>
        <v>376</v>
      </c>
      <c r="H56" s="49" t="s">
        <v>224</v>
      </c>
      <c r="I56" s="38">
        <f t="shared" si="1"/>
        <v>140</v>
      </c>
      <c r="J56" s="49" t="s">
        <v>2087</v>
      </c>
      <c r="K56" s="38">
        <f t="shared" si="2"/>
        <v>390</v>
      </c>
      <c r="L56" s="52">
        <v>28</v>
      </c>
      <c r="M56" s="49" t="s">
        <v>2088</v>
      </c>
      <c r="N56" s="38">
        <f t="shared" si="3"/>
        <v>379</v>
      </c>
      <c r="O56" s="49" t="s">
        <v>226</v>
      </c>
      <c r="P56" s="189">
        <v>3</v>
      </c>
      <c r="Q56" s="191">
        <v>42581</v>
      </c>
      <c r="R56" s="191">
        <v>42917</v>
      </c>
      <c r="S56" s="178">
        <f t="shared" si="4"/>
        <v>48</v>
      </c>
      <c r="T56" s="179">
        <v>1</v>
      </c>
      <c r="U56" s="180">
        <f t="shared" si="9"/>
        <v>48</v>
      </c>
      <c r="V56" s="181">
        <f t="shared" si="10"/>
        <v>0</v>
      </c>
      <c r="W56" s="181">
        <f t="shared" si="11"/>
        <v>0</v>
      </c>
      <c r="X56" s="49" t="s">
        <v>3627</v>
      </c>
      <c r="Y56" s="40">
        <f t="shared" si="8"/>
        <v>306</v>
      </c>
      <c r="Z56" s="334" t="s">
        <v>3136</v>
      </c>
      <c r="AA56" s="43" t="s">
        <v>102</v>
      </c>
      <c r="AB56" s="163" t="s">
        <v>3886</v>
      </c>
      <c r="AC56" s="407"/>
    </row>
    <row r="57" spans="1:29" ht="151.5" hidden="1" customHeight="1" x14ac:dyDescent="0.25">
      <c r="A57" s="32">
        <v>47</v>
      </c>
      <c r="B57" s="33" t="s">
        <v>229</v>
      </c>
      <c r="C57" s="42" t="s">
        <v>32</v>
      </c>
      <c r="D57" s="53" t="s">
        <v>108</v>
      </c>
      <c r="E57" s="36">
        <v>29</v>
      </c>
      <c r="F57" s="56" t="s">
        <v>2376</v>
      </c>
      <c r="G57" s="38">
        <f t="shared" si="0"/>
        <v>388</v>
      </c>
      <c r="H57" s="61" t="s">
        <v>232</v>
      </c>
      <c r="I57" s="38">
        <f t="shared" si="1"/>
        <v>223</v>
      </c>
      <c r="J57" s="56" t="s">
        <v>233</v>
      </c>
      <c r="K57" s="40">
        <f t="shared" si="2"/>
        <v>199</v>
      </c>
      <c r="L57" s="55">
        <v>29</v>
      </c>
      <c r="M57" s="56" t="s">
        <v>234</v>
      </c>
      <c r="N57" s="38">
        <f t="shared" si="3"/>
        <v>173</v>
      </c>
      <c r="O57" s="56" t="s">
        <v>235</v>
      </c>
      <c r="P57" s="188">
        <v>2</v>
      </c>
      <c r="Q57" s="191">
        <v>41214</v>
      </c>
      <c r="R57" s="191">
        <v>41455</v>
      </c>
      <c r="S57" s="178">
        <f t="shared" si="4"/>
        <v>34.428571428571431</v>
      </c>
      <c r="T57" s="179">
        <v>1</v>
      </c>
      <c r="U57" s="180">
        <f t="shared" si="9"/>
        <v>34.428571428571431</v>
      </c>
      <c r="V57" s="181">
        <f t="shared" si="10"/>
        <v>34.428571428571431</v>
      </c>
      <c r="W57" s="181">
        <f t="shared" si="11"/>
        <v>34.428571428571431</v>
      </c>
      <c r="X57" s="49" t="s">
        <v>236</v>
      </c>
      <c r="Y57" s="40">
        <f t="shared" si="8"/>
        <v>343</v>
      </c>
      <c r="Z57" s="335" t="s">
        <v>237</v>
      </c>
      <c r="AA57" s="43" t="s">
        <v>102</v>
      </c>
      <c r="AB57" s="163" t="s">
        <v>3886</v>
      </c>
      <c r="AC57" s="407"/>
    </row>
    <row r="58" spans="1:29" ht="151.5" hidden="1" customHeight="1" x14ac:dyDescent="0.25">
      <c r="A58" s="32">
        <v>48</v>
      </c>
      <c r="B58" s="33" t="s">
        <v>2769</v>
      </c>
      <c r="C58" s="42" t="s">
        <v>32</v>
      </c>
      <c r="D58" s="44" t="s">
        <v>3499</v>
      </c>
      <c r="E58" s="36">
        <v>30</v>
      </c>
      <c r="F58" s="37" t="s">
        <v>2377</v>
      </c>
      <c r="G58" s="38">
        <f t="shared" si="0"/>
        <v>389</v>
      </c>
      <c r="H58" s="49" t="s">
        <v>238</v>
      </c>
      <c r="I58" s="38">
        <f t="shared" si="1"/>
        <v>96</v>
      </c>
      <c r="J58" s="49" t="s">
        <v>239</v>
      </c>
      <c r="K58" s="40">
        <f t="shared" si="2"/>
        <v>122</v>
      </c>
      <c r="L58" s="58">
        <v>30</v>
      </c>
      <c r="M58" s="49" t="s">
        <v>240</v>
      </c>
      <c r="N58" s="38">
        <f t="shared" si="3"/>
        <v>283</v>
      </c>
      <c r="O58" s="49" t="s">
        <v>241</v>
      </c>
      <c r="P58" s="189">
        <v>1</v>
      </c>
      <c r="Q58" s="185">
        <v>42569</v>
      </c>
      <c r="R58" s="185">
        <v>42735</v>
      </c>
      <c r="S58" s="178">
        <f t="shared" si="4"/>
        <v>23.714285714285715</v>
      </c>
      <c r="T58" s="179">
        <v>1</v>
      </c>
      <c r="U58" s="180">
        <f t="shared" si="9"/>
        <v>23.714285714285715</v>
      </c>
      <c r="V58" s="181">
        <f t="shared" si="10"/>
        <v>23.714285714285715</v>
      </c>
      <c r="W58" s="181">
        <f t="shared" si="11"/>
        <v>23.714285714285715</v>
      </c>
      <c r="X58" s="49" t="s">
        <v>2332</v>
      </c>
      <c r="Y58" s="40">
        <f t="shared" si="8"/>
        <v>389</v>
      </c>
      <c r="Z58" s="332" t="s">
        <v>43</v>
      </c>
      <c r="AA58" s="43" t="s">
        <v>102</v>
      </c>
      <c r="AB58" s="163" t="s">
        <v>3886</v>
      </c>
      <c r="AC58" s="407"/>
    </row>
    <row r="59" spans="1:29" ht="151.5" hidden="1" customHeight="1" x14ac:dyDescent="0.25">
      <c r="A59" s="32">
        <v>49</v>
      </c>
      <c r="B59" s="33" t="s">
        <v>2770</v>
      </c>
      <c r="C59" s="34" t="s">
        <v>32</v>
      </c>
      <c r="D59" s="35" t="s">
        <v>59</v>
      </c>
      <c r="E59" s="36"/>
      <c r="F59" s="37" t="s">
        <v>2377</v>
      </c>
      <c r="G59" s="38">
        <f t="shared" si="0"/>
        <v>389</v>
      </c>
      <c r="H59" s="49" t="s">
        <v>238</v>
      </c>
      <c r="I59" s="38">
        <f t="shared" si="1"/>
        <v>96</v>
      </c>
      <c r="J59" s="49" t="s">
        <v>208</v>
      </c>
      <c r="K59" s="38">
        <f t="shared" si="2"/>
        <v>326</v>
      </c>
      <c r="L59" s="52">
        <v>30</v>
      </c>
      <c r="M59" s="49" t="s">
        <v>209</v>
      </c>
      <c r="N59" s="38">
        <f t="shared" si="3"/>
        <v>368</v>
      </c>
      <c r="O59" s="49" t="s">
        <v>2092</v>
      </c>
      <c r="P59" s="192">
        <v>3</v>
      </c>
      <c r="Q59" s="191">
        <v>42948</v>
      </c>
      <c r="R59" s="191">
        <v>43100</v>
      </c>
      <c r="S59" s="178">
        <f t="shared" si="4"/>
        <v>21.714285714285715</v>
      </c>
      <c r="T59" s="179">
        <v>1</v>
      </c>
      <c r="U59" s="180">
        <f t="shared" si="9"/>
        <v>21.714285714285715</v>
      </c>
      <c r="V59" s="181">
        <f t="shared" si="10"/>
        <v>0</v>
      </c>
      <c r="W59" s="181">
        <f t="shared" si="11"/>
        <v>0</v>
      </c>
      <c r="X59" s="49" t="s">
        <v>3589</v>
      </c>
      <c r="Y59" s="40">
        <f t="shared" si="8"/>
        <v>376</v>
      </c>
      <c r="Z59" s="334" t="s">
        <v>3136</v>
      </c>
      <c r="AA59" s="43" t="s">
        <v>102</v>
      </c>
      <c r="AB59" s="163" t="s">
        <v>3886</v>
      </c>
      <c r="AC59" s="407"/>
    </row>
    <row r="60" spans="1:29" ht="165" hidden="1" customHeight="1" x14ac:dyDescent="0.25">
      <c r="A60" s="32">
        <v>50</v>
      </c>
      <c r="B60" s="33" t="s">
        <v>2771</v>
      </c>
      <c r="C60" s="42" t="s">
        <v>32</v>
      </c>
      <c r="D60" s="44" t="s">
        <v>3499</v>
      </c>
      <c r="E60" s="36">
        <v>31</v>
      </c>
      <c r="F60" s="37" t="s">
        <v>2378</v>
      </c>
      <c r="G60" s="38">
        <f t="shared" si="0"/>
        <v>378</v>
      </c>
      <c r="H60" s="49" t="s">
        <v>249</v>
      </c>
      <c r="I60" s="38">
        <f t="shared" si="1"/>
        <v>53</v>
      </c>
      <c r="J60" s="49" t="s">
        <v>250</v>
      </c>
      <c r="K60" s="40">
        <f t="shared" si="2"/>
        <v>381</v>
      </c>
      <c r="L60" s="58">
        <v>31</v>
      </c>
      <c r="M60" s="49" t="s">
        <v>251</v>
      </c>
      <c r="N60" s="38">
        <f t="shared" si="3"/>
        <v>160</v>
      </c>
      <c r="O60" s="49" t="s">
        <v>252</v>
      </c>
      <c r="P60" s="189">
        <v>4</v>
      </c>
      <c r="Q60" s="185">
        <v>42569</v>
      </c>
      <c r="R60" s="185">
        <v>42735</v>
      </c>
      <c r="S60" s="178">
        <f t="shared" si="4"/>
        <v>23.714285714285715</v>
      </c>
      <c r="T60" s="179">
        <v>1</v>
      </c>
      <c r="U60" s="180">
        <f t="shared" si="9"/>
        <v>23.714285714285715</v>
      </c>
      <c r="V60" s="181">
        <f t="shared" si="10"/>
        <v>23.714285714285715</v>
      </c>
      <c r="W60" s="181">
        <f t="shared" si="11"/>
        <v>23.714285714285715</v>
      </c>
      <c r="X60" s="49" t="s">
        <v>2126</v>
      </c>
      <c r="Y60" s="40">
        <f t="shared" si="8"/>
        <v>328</v>
      </c>
      <c r="Z60" s="332" t="s">
        <v>43</v>
      </c>
      <c r="AA60" s="43" t="s">
        <v>102</v>
      </c>
      <c r="AB60" s="163" t="s">
        <v>3886</v>
      </c>
      <c r="AC60" s="407"/>
    </row>
    <row r="61" spans="1:29" ht="165" hidden="1" customHeight="1" x14ac:dyDescent="0.25">
      <c r="A61" s="32">
        <v>51</v>
      </c>
      <c r="B61" s="33" t="s">
        <v>242</v>
      </c>
      <c r="C61" s="42" t="s">
        <v>32</v>
      </c>
      <c r="D61" s="35" t="s">
        <v>59</v>
      </c>
      <c r="E61" s="57"/>
      <c r="F61" s="37" t="s">
        <v>2378</v>
      </c>
      <c r="G61" s="38">
        <f t="shared" si="0"/>
        <v>378</v>
      </c>
      <c r="H61" s="49" t="s">
        <v>249</v>
      </c>
      <c r="I61" s="38">
        <f t="shared" si="1"/>
        <v>53</v>
      </c>
      <c r="J61" s="49" t="s">
        <v>250</v>
      </c>
      <c r="K61" s="40">
        <f t="shared" si="2"/>
        <v>381</v>
      </c>
      <c r="L61" s="58">
        <v>31</v>
      </c>
      <c r="M61" s="49" t="s">
        <v>251</v>
      </c>
      <c r="N61" s="38">
        <f t="shared" si="3"/>
        <v>160</v>
      </c>
      <c r="O61" s="49" t="s">
        <v>252</v>
      </c>
      <c r="P61" s="189">
        <v>1</v>
      </c>
      <c r="Q61" s="185">
        <v>42569</v>
      </c>
      <c r="R61" s="185">
        <v>42735</v>
      </c>
      <c r="S61" s="178">
        <f t="shared" si="4"/>
        <v>23.714285714285715</v>
      </c>
      <c r="T61" s="179">
        <v>1</v>
      </c>
      <c r="U61" s="180">
        <f t="shared" si="9"/>
        <v>23.714285714285715</v>
      </c>
      <c r="V61" s="181">
        <f t="shared" si="10"/>
        <v>23.714285714285715</v>
      </c>
      <c r="W61" s="181">
        <f t="shared" si="11"/>
        <v>23.714285714285715</v>
      </c>
      <c r="X61" s="49" t="s">
        <v>2126</v>
      </c>
      <c r="Y61" s="40">
        <f t="shared" si="8"/>
        <v>328</v>
      </c>
      <c r="Z61" s="332" t="s">
        <v>43</v>
      </c>
      <c r="AA61" s="43" t="s">
        <v>102</v>
      </c>
      <c r="AB61" s="163" t="s">
        <v>3886</v>
      </c>
      <c r="AC61" s="407"/>
    </row>
    <row r="62" spans="1:29" ht="137.25" hidden="1" customHeight="1" x14ac:dyDescent="0.25">
      <c r="A62" s="32">
        <v>52</v>
      </c>
      <c r="B62" s="33" t="s">
        <v>243</v>
      </c>
      <c r="C62" s="34" t="s">
        <v>32</v>
      </c>
      <c r="D62" s="44" t="s">
        <v>3499</v>
      </c>
      <c r="E62" s="36">
        <v>32</v>
      </c>
      <c r="F62" s="37" t="s">
        <v>3002</v>
      </c>
      <c r="G62" s="38">
        <f t="shared" si="0"/>
        <v>347</v>
      </c>
      <c r="H62" s="49" t="s">
        <v>254</v>
      </c>
      <c r="I62" s="38">
        <f t="shared" si="1"/>
        <v>70</v>
      </c>
      <c r="J62" s="49" t="s">
        <v>255</v>
      </c>
      <c r="K62" s="38">
        <f t="shared" si="2"/>
        <v>187</v>
      </c>
      <c r="L62" s="52">
        <v>32</v>
      </c>
      <c r="M62" s="49" t="s">
        <v>256</v>
      </c>
      <c r="N62" s="38">
        <f t="shared" si="3"/>
        <v>262</v>
      </c>
      <c r="O62" s="49" t="s">
        <v>257</v>
      </c>
      <c r="P62" s="189">
        <v>1</v>
      </c>
      <c r="Q62" s="191">
        <v>42948</v>
      </c>
      <c r="R62" s="191">
        <v>43100</v>
      </c>
      <c r="S62" s="178">
        <f t="shared" si="4"/>
        <v>21.714285714285715</v>
      </c>
      <c r="T62" s="179">
        <v>1</v>
      </c>
      <c r="U62" s="180">
        <f t="shared" si="9"/>
        <v>21.714285714285715</v>
      </c>
      <c r="V62" s="181">
        <f t="shared" si="10"/>
        <v>0</v>
      </c>
      <c r="W62" s="181">
        <f t="shared" si="11"/>
        <v>0</v>
      </c>
      <c r="X62" s="49" t="s">
        <v>3517</v>
      </c>
      <c r="Y62" s="40">
        <f t="shared" si="8"/>
        <v>186</v>
      </c>
      <c r="Z62" s="334" t="s">
        <v>3136</v>
      </c>
      <c r="AA62" s="43" t="s">
        <v>102</v>
      </c>
      <c r="AB62" s="163" t="s">
        <v>3886</v>
      </c>
      <c r="AC62" s="407"/>
    </row>
    <row r="63" spans="1:29" ht="165" hidden="1" customHeight="1" x14ac:dyDescent="0.25">
      <c r="A63" s="32">
        <v>53</v>
      </c>
      <c r="B63" s="33" t="s">
        <v>244</v>
      </c>
      <c r="C63" s="34" t="s">
        <v>32</v>
      </c>
      <c r="D63" s="44" t="s">
        <v>3499</v>
      </c>
      <c r="E63" s="36">
        <v>33</v>
      </c>
      <c r="F63" s="37" t="s">
        <v>3003</v>
      </c>
      <c r="G63" s="38">
        <f t="shared" si="0"/>
        <v>362</v>
      </c>
      <c r="H63" s="49" t="s">
        <v>260</v>
      </c>
      <c r="I63" s="38">
        <f t="shared" si="1"/>
        <v>168</v>
      </c>
      <c r="J63" s="49" t="s">
        <v>2087</v>
      </c>
      <c r="K63" s="38">
        <f t="shared" si="2"/>
        <v>390</v>
      </c>
      <c r="L63" s="52">
        <v>33</v>
      </c>
      <c r="M63" s="49" t="s">
        <v>2088</v>
      </c>
      <c r="N63" s="38">
        <f t="shared" si="3"/>
        <v>379</v>
      </c>
      <c r="O63" s="49" t="s">
        <v>226</v>
      </c>
      <c r="P63" s="189">
        <v>3</v>
      </c>
      <c r="Q63" s="191">
        <v>42948</v>
      </c>
      <c r="R63" s="191">
        <v>43100</v>
      </c>
      <c r="S63" s="178">
        <f t="shared" si="4"/>
        <v>21.714285714285715</v>
      </c>
      <c r="T63" s="179">
        <v>1</v>
      </c>
      <c r="U63" s="180">
        <f t="shared" si="9"/>
        <v>21.714285714285715</v>
      </c>
      <c r="V63" s="181">
        <f t="shared" si="10"/>
        <v>0</v>
      </c>
      <c r="W63" s="181">
        <f t="shared" si="11"/>
        <v>0</v>
      </c>
      <c r="X63" s="49" t="s">
        <v>3627</v>
      </c>
      <c r="Y63" s="40">
        <f t="shared" si="8"/>
        <v>306</v>
      </c>
      <c r="Z63" s="334" t="s">
        <v>3136</v>
      </c>
      <c r="AA63" s="43" t="s">
        <v>102</v>
      </c>
      <c r="AB63" s="163" t="s">
        <v>3886</v>
      </c>
      <c r="AC63" s="407"/>
    </row>
    <row r="64" spans="1:29" ht="150" hidden="1" customHeight="1" x14ac:dyDescent="0.25">
      <c r="A64" s="32">
        <v>54</v>
      </c>
      <c r="B64" s="33" t="s">
        <v>2772</v>
      </c>
      <c r="C64" s="42" t="s">
        <v>32</v>
      </c>
      <c r="D64" s="44" t="s">
        <v>3499</v>
      </c>
      <c r="E64" s="36">
        <v>34</v>
      </c>
      <c r="F64" s="37" t="s">
        <v>2379</v>
      </c>
      <c r="G64" s="38">
        <f t="shared" si="0"/>
        <v>302</v>
      </c>
      <c r="H64" s="49" t="s">
        <v>261</v>
      </c>
      <c r="I64" s="38">
        <f t="shared" si="1"/>
        <v>60</v>
      </c>
      <c r="J64" s="49" t="s">
        <v>262</v>
      </c>
      <c r="K64" s="40">
        <f t="shared" si="2"/>
        <v>190</v>
      </c>
      <c r="L64" s="58">
        <v>34</v>
      </c>
      <c r="M64" s="49" t="s">
        <v>2187</v>
      </c>
      <c r="N64" s="38">
        <f t="shared" si="3"/>
        <v>390</v>
      </c>
      <c r="O64" s="49" t="s">
        <v>263</v>
      </c>
      <c r="P64" s="189">
        <v>4</v>
      </c>
      <c r="Q64" s="185">
        <v>42569</v>
      </c>
      <c r="R64" s="185">
        <v>42735</v>
      </c>
      <c r="S64" s="178">
        <f t="shared" si="4"/>
        <v>23.714285714285715</v>
      </c>
      <c r="T64" s="179">
        <v>1</v>
      </c>
      <c r="U64" s="180">
        <f t="shared" si="9"/>
        <v>23.714285714285715</v>
      </c>
      <c r="V64" s="181">
        <f t="shared" si="10"/>
        <v>23.714285714285715</v>
      </c>
      <c r="W64" s="181">
        <f t="shared" si="11"/>
        <v>23.714285714285715</v>
      </c>
      <c r="X64" s="49" t="s">
        <v>2333</v>
      </c>
      <c r="Y64" s="40">
        <f t="shared" si="8"/>
        <v>390</v>
      </c>
      <c r="Z64" s="332" t="s">
        <v>43</v>
      </c>
      <c r="AA64" s="43" t="s">
        <v>102</v>
      </c>
      <c r="AB64" s="163" t="s">
        <v>3886</v>
      </c>
      <c r="AC64" s="407"/>
    </row>
    <row r="65" spans="1:29" ht="122.25" hidden="1" customHeight="1" x14ac:dyDescent="0.25">
      <c r="A65" s="32">
        <v>55</v>
      </c>
      <c r="B65" s="33" t="s">
        <v>2773</v>
      </c>
      <c r="C65" s="42" t="s">
        <v>32</v>
      </c>
      <c r="D65" s="44" t="s">
        <v>3499</v>
      </c>
      <c r="E65" s="36">
        <v>35</v>
      </c>
      <c r="F65" s="37" t="s">
        <v>2380</v>
      </c>
      <c r="G65" s="38">
        <f t="shared" si="0"/>
        <v>312</v>
      </c>
      <c r="H65" s="49" t="s">
        <v>265</v>
      </c>
      <c r="I65" s="38">
        <f t="shared" si="1"/>
        <v>90</v>
      </c>
      <c r="J65" s="49" t="s">
        <v>266</v>
      </c>
      <c r="K65" s="40">
        <f t="shared" si="2"/>
        <v>246</v>
      </c>
      <c r="L65" s="58">
        <v>35</v>
      </c>
      <c r="M65" s="49" t="s">
        <v>251</v>
      </c>
      <c r="N65" s="38">
        <f t="shared" si="3"/>
        <v>160</v>
      </c>
      <c r="O65" s="49" t="s">
        <v>252</v>
      </c>
      <c r="P65" s="189">
        <v>1</v>
      </c>
      <c r="Q65" s="185">
        <v>42569</v>
      </c>
      <c r="R65" s="185">
        <v>42735</v>
      </c>
      <c r="S65" s="178">
        <f t="shared" si="4"/>
        <v>23.714285714285715</v>
      </c>
      <c r="T65" s="179">
        <v>1</v>
      </c>
      <c r="U65" s="180">
        <f t="shared" si="9"/>
        <v>23.714285714285715</v>
      </c>
      <c r="V65" s="181">
        <f t="shared" si="10"/>
        <v>23.714285714285715</v>
      </c>
      <c r="W65" s="181">
        <f t="shared" si="11"/>
        <v>23.714285714285715</v>
      </c>
      <c r="X65" s="49" t="s">
        <v>2127</v>
      </c>
      <c r="Y65" s="40">
        <f t="shared" si="8"/>
        <v>245</v>
      </c>
      <c r="Z65" s="332" t="s">
        <v>43</v>
      </c>
      <c r="AA65" s="43" t="s">
        <v>102</v>
      </c>
      <c r="AB65" s="163" t="s">
        <v>3886</v>
      </c>
      <c r="AC65" s="407"/>
    </row>
    <row r="66" spans="1:29" ht="122.25" hidden="1" customHeight="1" x14ac:dyDescent="0.25">
      <c r="A66" s="32">
        <v>56</v>
      </c>
      <c r="B66" s="33" t="s">
        <v>2774</v>
      </c>
      <c r="C66" s="42" t="s">
        <v>32</v>
      </c>
      <c r="D66" s="35" t="s">
        <v>59</v>
      </c>
      <c r="E66" s="57"/>
      <c r="F66" s="37" t="s">
        <v>2380</v>
      </c>
      <c r="G66" s="38">
        <f t="shared" si="0"/>
        <v>312</v>
      </c>
      <c r="H66" s="49" t="s">
        <v>265</v>
      </c>
      <c r="I66" s="38">
        <f t="shared" si="1"/>
        <v>90</v>
      </c>
      <c r="J66" s="49" t="s">
        <v>266</v>
      </c>
      <c r="K66" s="40">
        <f t="shared" si="2"/>
        <v>246</v>
      </c>
      <c r="L66" s="58">
        <v>35</v>
      </c>
      <c r="M66" s="49" t="s">
        <v>268</v>
      </c>
      <c r="N66" s="38">
        <f t="shared" si="3"/>
        <v>119</v>
      </c>
      <c r="O66" s="49" t="s">
        <v>252</v>
      </c>
      <c r="P66" s="189">
        <v>4</v>
      </c>
      <c r="Q66" s="185">
        <v>42569</v>
      </c>
      <c r="R66" s="185">
        <v>42735</v>
      </c>
      <c r="S66" s="178">
        <f t="shared" si="4"/>
        <v>23.714285714285715</v>
      </c>
      <c r="T66" s="179">
        <v>1</v>
      </c>
      <c r="U66" s="180">
        <f t="shared" si="9"/>
        <v>23.714285714285715</v>
      </c>
      <c r="V66" s="181">
        <f t="shared" si="10"/>
        <v>23.714285714285715</v>
      </c>
      <c r="W66" s="181">
        <f t="shared" si="11"/>
        <v>23.714285714285715</v>
      </c>
      <c r="X66" s="49" t="s">
        <v>2127</v>
      </c>
      <c r="Y66" s="40">
        <f t="shared" si="8"/>
        <v>245</v>
      </c>
      <c r="Z66" s="332" t="s">
        <v>43</v>
      </c>
      <c r="AA66" s="43" t="s">
        <v>102</v>
      </c>
      <c r="AB66" s="163" t="s">
        <v>3886</v>
      </c>
      <c r="AC66" s="407"/>
    </row>
    <row r="67" spans="1:29" ht="166.5" hidden="1" customHeight="1" x14ac:dyDescent="0.25">
      <c r="A67" s="32">
        <v>57</v>
      </c>
      <c r="B67" s="33" t="s">
        <v>2775</v>
      </c>
      <c r="C67" s="34" t="s">
        <v>32</v>
      </c>
      <c r="D67" s="51" t="s">
        <v>33</v>
      </c>
      <c r="E67" s="36">
        <v>36</v>
      </c>
      <c r="F67" s="37" t="s">
        <v>2381</v>
      </c>
      <c r="G67" s="38">
        <f t="shared" si="0"/>
        <v>366</v>
      </c>
      <c r="H67" s="49" t="s">
        <v>271</v>
      </c>
      <c r="I67" s="38">
        <f t="shared" si="1"/>
        <v>169</v>
      </c>
      <c r="J67" s="49" t="s">
        <v>203</v>
      </c>
      <c r="K67" s="38">
        <f t="shared" si="2"/>
        <v>367</v>
      </c>
      <c r="L67" s="52">
        <v>36</v>
      </c>
      <c r="M67" s="49" t="s">
        <v>204</v>
      </c>
      <c r="N67" s="38">
        <f t="shared" si="3"/>
        <v>228</v>
      </c>
      <c r="O67" s="49" t="s">
        <v>205</v>
      </c>
      <c r="P67" s="189">
        <v>2</v>
      </c>
      <c r="Q67" s="191">
        <v>42581</v>
      </c>
      <c r="R67" s="191">
        <v>42719</v>
      </c>
      <c r="S67" s="178">
        <f t="shared" si="4"/>
        <v>19.714285714285715</v>
      </c>
      <c r="T67" s="179">
        <v>1</v>
      </c>
      <c r="U67" s="180">
        <f t="shared" si="9"/>
        <v>19.714285714285715</v>
      </c>
      <c r="V67" s="181">
        <f t="shared" si="10"/>
        <v>19.714285714285715</v>
      </c>
      <c r="W67" s="181">
        <f t="shared" si="11"/>
        <v>19.714285714285715</v>
      </c>
      <c r="X67" s="49" t="s">
        <v>3518</v>
      </c>
      <c r="Y67" s="40">
        <f t="shared" si="8"/>
        <v>296</v>
      </c>
      <c r="Z67" s="334" t="s">
        <v>3136</v>
      </c>
      <c r="AA67" s="43" t="s">
        <v>102</v>
      </c>
      <c r="AB67" s="163" t="s">
        <v>3886</v>
      </c>
      <c r="AC67" s="407"/>
    </row>
    <row r="68" spans="1:29" ht="150" hidden="1" customHeight="1" x14ac:dyDescent="0.25">
      <c r="A68" s="32">
        <v>58</v>
      </c>
      <c r="B68" s="33" t="s">
        <v>253</v>
      </c>
      <c r="C68" s="42" t="s">
        <v>32</v>
      </c>
      <c r="D68" s="51" t="s">
        <v>33</v>
      </c>
      <c r="E68" s="63">
        <v>37</v>
      </c>
      <c r="F68" s="37" t="s">
        <v>2382</v>
      </c>
      <c r="G68" s="38">
        <f t="shared" si="0"/>
        <v>361</v>
      </c>
      <c r="H68" s="49" t="s">
        <v>273</v>
      </c>
      <c r="I68" s="38">
        <f t="shared" si="1"/>
        <v>110</v>
      </c>
      <c r="J68" s="49" t="s">
        <v>274</v>
      </c>
      <c r="K68" s="40">
        <f t="shared" si="2"/>
        <v>356</v>
      </c>
      <c r="L68" s="58">
        <v>37</v>
      </c>
      <c r="M68" s="49" t="s">
        <v>275</v>
      </c>
      <c r="N68" s="38">
        <f t="shared" si="3"/>
        <v>378</v>
      </c>
      <c r="O68" s="49" t="s">
        <v>214</v>
      </c>
      <c r="P68" s="189">
        <v>1</v>
      </c>
      <c r="Q68" s="185">
        <v>42569</v>
      </c>
      <c r="R68" s="185">
        <v>42735</v>
      </c>
      <c r="S68" s="178">
        <f t="shared" si="4"/>
        <v>23.714285714285715</v>
      </c>
      <c r="T68" s="179">
        <v>1</v>
      </c>
      <c r="U68" s="180">
        <f t="shared" si="9"/>
        <v>23.714285714285715</v>
      </c>
      <c r="V68" s="181">
        <f t="shared" si="10"/>
        <v>23.714285714285715</v>
      </c>
      <c r="W68" s="181">
        <f t="shared" si="11"/>
        <v>23.714285714285715</v>
      </c>
      <c r="X68" s="49" t="s">
        <v>2125</v>
      </c>
      <c r="Y68" s="40">
        <f t="shared" si="8"/>
        <v>390</v>
      </c>
      <c r="Z68" s="332" t="s">
        <v>43</v>
      </c>
      <c r="AA68" s="43" t="s">
        <v>102</v>
      </c>
      <c r="AB68" s="163" t="s">
        <v>3886</v>
      </c>
      <c r="AC68" s="407"/>
    </row>
    <row r="69" spans="1:29" ht="150" hidden="1" customHeight="1" x14ac:dyDescent="0.25">
      <c r="A69" s="32">
        <v>59</v>
      </c>
      <c r="B69" s="33" t="s">
        <v>258</v>
      </c>
      <c r="C69" s="42" t="s">
        <v>32</v>
      </c>
      <c r="D69" s="51" t="s">
        <v>33</v>
      </c>
      <c r="E69" s="36">
        <v>38</v>
      </c>
      <c r="F69" s="37" t="s">
        <v>2383</v>
      </c>
      <c r="G69" s="38">
        <f t="shared" si="0"/>
        <v>369</v>
      </c>
      <c r="H69" s="49" t="s">
        <v>276</v>
      </c>
      <c r="I69" s="38">
        <f t="shared" si="1"/>
        <v>123</v>
      </c>
      <c r="J69" s="49" t="s">
        <v>274</v>
      </c>
      <c r="K69" s="40">
        <f t="shared" si="2"/>
        <v>356</v>
      </c>
      <c r="L69" s="58">
        <v>38</v>
      </c>
      <c r="M69" s="49" t="s">
        <v>275</v>
      </c>
      <c r="N69" s="38">
        <f t="shared" si="3"/>
        <v>378</v>
      </c>
      <c r="O69" s="49" t="s">
        <v>214</v>
      </c>
      <c r="P69" s="189">
        <v>1</v>
      </c>
      <c r="Q69" s="185">
        <v>42569</v>
      </c>
      <c r="R69" s="185">
        <v>42735</v>
      </c>
      <c r="S69" s="178">
        <f t="shared" si="4"/>
        <v>23.714285714285715</v>
      </c>
      <c r="T69" s="179">
        <v>1</v>
      </c>
      <c r="U69" s="180">
        <f t="shared" si="9"/>
        <v>23.714285714285715</v>
      </c>
      <c r="V69" s="181">
        <f t="shared" si="10"/>
        <v>23.714285714285715</v>
      </c>
      <c r="W69" s="181">
        <f t="shared" si="11"/>
        <v>23.714285714285715</v>
      </c>
      <c r="X69" s="49" t="s">
        <v>2125</v>
      </c>
      <c r="Y69" s="40">
        <f t="shared" si="8"/>
        <v>390</v>
      </c>
      <c r="Z69" s="332" t="s">
        <v>43</v>
      </c>
      <c r="AA69" s="43" t="s">
        <v>102</v>
      </c>
      <c r="AB69" s="163" t="s">
        <v>3886</v>
      </c>
      <c r="AC69" s="407"/>
    </row>
    <row r="70" spans="1:29" ht="150" hidden="1" customHeight="1" x14ac:dyDescent="0.25">
      <c r="A70" s="32">
        <v>60</v>
      </c>
      <c r="B70" s="33" t="s">
        <v>259</v>
      </c>
      <c r="C70" s="42" t="s">
        <v>32</v>
      </c>
      <c r="D70" s="51" t="s">
        <v>33</v>
      </c>
      <c r="E70" s="63"/>
      <c r="F70" s="37" t="s">
        <v>2383</v>
      </c>
      <c r="G70" s="38">
        <f t="shared" si="0"/>
        <v>369</v>
      </c>
      <c r="H70" s="49" t="s">
        <v>276</v>
      </c>
      <c r="I70" s="38">
        <f t="shared" si="1"/>
        <v>123</v>
      </c>
      <c r="J70" s="49" t="s">
        <v>274</v>
      </c>
      <c r="K70" s="40">
        <f t="shared" si="2"/>
        <v>356</v>
      </c>
      <c r="L70" s="58">
        <v>38</v>
      </c>
      <c r="M70" s="49" t="s">
        <v>275</v>
      </c>
      <c r="N70" s="38">
        <f t="shared" si="3"/>
        <v>378</v>
      </c>
      <c r="O70" s="49" t="s">
        <v>214</v>
      </c>
      <c r="P70" s="189">
        <v>1</v>
      </c>
      <c r="Q70" s="185">
        <v>42569</v>
      </c>
      <c r="R70" s="185">
        <v>42735</v>
      </c>
      <c r="S70" s="178">
        <f t="shared" si="4"/>
        <v>23.714285714285715</v>
      </c>
      <c r="T70" s="179">
        <v>1</v>
      </c>
      <c r="U70" s="180">
        <f t="shared" si="9"/>
        <v>23.714285714285715</v>
      </c>
      <c r="V70" s="181">
        <f t="shared" si="10"/>
        <v>23.714285714285715</v>
      </c>
      <c r="W70" s="181">
        <f t="shared" si="11"/>
        <v>23.714285714285715</v>
      </c>
      <c r="X70" s="49" t="s">
        <v>2125</v>
      </c>
      <c r="Y70" s="40">
        <f t="shared" si="8"/>
        <v>390</v>
      </c>
      <c r="Z70" s="332" t="s">
        <v>43</v>
      </c>
      <c r="AA70" s="43" t="s">
        <v>102</v>
      </c>
      <c r="AB70" s="163" t="s">
        <v>3886</v>
      </c>
      <c r="AC70" s="407"/>
    </row>
    <row r="71" spans="1:29" ht="165" hidden="1" customHeight="1" x14ac:dyDescent="0.25">
      <c r="A71" s="32">
        <v>61</v>
      </c>
      <c r="B71" s="33" t="s">
        <v>2776</v>
      </c>
      <c r="C71" s="34" t="s">
        <v>32</v>
      </c>
      <c r="D71" s="51" t="s">
        <v>108</v>
      </c>
      <c r="E71" s="36">
        <v>39</v>
      </c>
      <c r="F71" s="37" t="s">
        <v>2384</v>
      </c>
      <c r="G71" s="38">
        <f t="shared" si="0"/>
        <v>312</v>
      </c>
      <c r="H71" s="49" t="s">
        <v>280</v>
      </c>
      <c r="I71" s="38">
        <f t="shared" si="1"/>
        <v>40</v>
      </c>
      <c r="J71" s="49" t="s">
        <v>2087</v>
      </c>
      <c r="K71" s="38">
        <f t="shared" si="2"/>
        <v>390</v>
      </c>
      <c r="L71" s="52">
        <v>39</v>
      </c>
      <c r="M71" s="49" t="s">
        <v>2088</v>
      </c>
      <c r="N71" s="38">
        <f t="shared" si="3"/>
        <v>379</v>
      </c>
      <c r="O71" s="49" t="s">
        <v>226</v>
      </c>
      <c r="P71" s="189">
        <v>3</v>
      </c>
      <c r="Q71" s="191">
        <v>42581</v>
      </c>
      <c r="R71" s="191">
        <v>42719</v>
      </c>
      <c r="S71" s="178">
        <f t="shared" si="4"/>
        <v>19.714285714285715</v>
      </c>
      <c r="T71" s="179">
        <v>1</v>
      </c>
      <c r="U71" s="180">
        <f t="shared" si="9"/>
        <v>19.714285714285715</v>
      </c>
      <c r="V71" s="181">
        <f t="shared" si="10"/>
        <v>19.714285714285715</v>
      </c>
      <c r="W71" s="181">
        <f t="shared" si="11"/>
        <v>19.714285714285715</v>
      </c>
      <c r="X71" s="49" t="s">
        <v>3628</v>
      </c>
      <c r="Y71" s="40">
        <f t="shared" si="8"/>
        <v>390</v>
      </c>
      <c r="Z71" s="334" t="s">
        <v>3136</v>
      </c>
      <c r="AA71" s="43" t="s">
        <v>102</v>
      </c>
      <c r="AB71" s="163" t="s">
        <v>3886</v>
      </c>
      <c r="AC71" s="407"/>
    </row>
    <row r="72" spans="1:29" ht="152.25" hidden="1" customHeight="1" x14ac:dyDescent="0.25">
      <c r="A72" s="32">
        <v>62</v>
      </c>
      <c r="B72" s="33" t="s">
        <v>264</v>
      </c>
      <c r="C72" s="42" t="s">
        <v>32</v>
      </c>
      <c r="D72" s="51" t="s">
        <v>33</v>
      </c>
      <c r="E72" s="36">
        <v>40</v>
      </c>
      <c r="F72" s="37" t="s">
        <v>2385</v>
      </c>
      <c r="G72" s="38">
        <f t="shared" si="0"/>
        <v>387</v>
      </c>
      <c r="H72" s="49" t="s">
        <v>281</v>
      </c>
      <c r="I72" s="38">
        <f t="shared" si="1"/>
        <v>123</v>
      </c>
      <c r="J72" s="49" t="s">
        <v>274</v>
      </c>
      <c r="K72" s="40">
        <f t="shared" si="2"/>
        <v>356</v>
      </c>
      <c r="L72" s="58">
        <v>40</v>
      </c>
      <c r="M72" s="49" t="s">
        <v>275</v>
      </c>
      <c r="N72" s="38">
        <f t="shared" si="3"/>
        <v>378</v>
      </c>
      <c r="O72" s="49" t="s">
        <v>214</v>
      </c>
      <c r="P72" s="189">
        <v>4</v>
      </c>
      <c r="Q72" s="185">
        <v>42569</v>
      </c>
      <c r="R72" s="185">
        <v>42735</v>
      </c>
      <c r="S72" s="178">
        <f t="shared" si="4"/>
        <v>23.714285714285715</v>
      </c>
      <c r="T72" s="179">
        <v>1</v>
      </c>
      <c r="U72" s="180">
        <f t="shared" si="9"/>
        <v>23.714285714285715</v>
      </c>
      <c r="V72" s="181">
        <f t="shared" si="10"/>
        <v>23.714285714285715</v>
      </c>
      <c r="W72" s="181">
        <f t="shared" si="11"/>
        <v>23.714285714285715</v>
      </c>
      <c r="X72" s="49" t="s">
        <v>2125</v>
      </c>
      <c r="Y72" s="40">
        <f t="shared" si="8"/>
        <v>390</v>
      </c>
      <c r="Z72" s="332" t="s">
        <v>43</v>
      </c>
      <c r="AA72" s="43" t="s">
        <v>102</v>
      </c>
      <c r="AB72" s="163" t="s">
        <v>3886</v>
      </c>
      <c r="AC72" s="407"/>
    </row>
    <row r="73" spans="1:29" ht="105.75" hidden="1" customHeight="1" x14ac:dyDescent="0.25">
      <c r="A73" s="32">
        <v>63</v>
      </c>
      <c r="B73" s="33" t="s">
        <v>267</v>
      </c>
      <c r="C73" s="34" t="s">
        <v>32</v>
      </c>
      <c r="D73" s="51" t="s">
        <v>33</v>
      </c>
      <c r="E73" s="36">
        <v>41</v>
      </c>
      <c r="F73" s="56" t="s">
        <v>3767</v>
      </c>
      <c r="G73" s="38">
        <f t="shared" si="0"/>
        <v>298</v>
      </c>
      <c r="H73" s="61" t="s">
        <v>283</v>
      </c>
      <c r="I73" s="38">
        <f t="shared" si="1"/>
        <v>149</v>
      </c>
      <c r="J73" s="56" t="s">
        <v>284</v>
      </c>
      <c r="K73" s="38">
        <f t="shared" si="2"/>
        <v>38</v>
      </c>
      <c r="L73" s="55">
        <v>41</v>
      </c>
      <c r="M73" s="56" t="s">
        <v>285</v>
      </c>
      <c r="N73" s="38">
        <f t="shared" si="3"/>
        <v>60</v>
      </c>
      <c r="O73" s="56" t="s">
        <v>2935</v>
      </c>
      <c r="P73" s="188">
        <v>2</v>
      </c>
      <c r="Q73" s="191">
        <v>42948</v>
      </c>
      <c r="R73" s="191">
        <v>43100</v>
      </c>
      <c r="S73" s="178">
        <f t="shared" si="4"/>
        <v>21.714285714285715</v>
      </c>
      <c r="T73" s="179">
        <v>1</v>
      </c>
      <c r="U73" s="180">
        <f t="shared" si="9"/>
        <v>21.714285714285715</v>
      </c>
      <c r="V73" s="181">
        <f t="shared" si="10"/>
        <v>0</v>
      </c>
      <c r="W73" s="181">
        <f t="shared" si="11"/>
        <v>0</v>
      </c>
      <c r="X73" s="49" t="s">
        <v>2936</v>
      </c>
      <c r="Y73" s="40">
        <f t="shared" si="8"/>
        <v>48</v>
      </c>
      <c r="Z73" s="334" t="s">
        <v>3136</v>
      </c>
      <c r="AA73" s="43" t="s">
        <v>102</v>
      </c>
      <c r="AB73" s="163" t="s">
        <v>3886</v>
      </c>
      <c r="AC73" s="407"/>
    </row>
    <row r="74" spans="1:29" ht="137.25" hidden="1" customHeight="1" x14ac:dyDescent="0.25">
      <c r="A74" s="32">
        <v>64</v>
      </c>
      <c r="B74" s="33" t="s">
        <v>269</v>
      </c>
      <c r="C74" s="42" t="s">
        <v>32</v>
      </c>
      <c r="D74" s="51" t="s">
        <v>33</v>
      </c>
      <c r="E74" s="36">
        <v>42</v>
      </c>
      <c r="F74" s="37" t="s">
        <v>2386</v>
      </c>
      <c r="G74" s="38">
        <f t="shared" si="0"/>
        <v>377</v>
      </c>
      <c r="H74" s="49" t="s">
        <v>288</v>
      </c>
      <c r="I74" s="38">
        <f t="shared" si="1"/>
        <v>50</v>
      </c>
      <c r="J74" s="49" t="s">
        <v>239</v>
      </c>
      <c r="K74" s="40">
        <f t="shared" si="2"/>
        <v>122</v>
      </c>
      <c r="L74" s="58">
        <v>42</v>
      </c>
      <c r="M74" s="49" t="s">
        <v>240</v>
      </c>
      <c r="N74" s="38">
        <f t="shared" si="3"/>
        <v>283</v>
      </c>
      <c r="O74" s="49" t="s">
        <v>214</v>
      </c>
      <c r="P74" s="189">
        <v>4</v>
      </c>
      <c r="Q74" s="185">
        <v>42569</v>
      </c>
      <c r="R74" s="185">
        <v>42735</v>
      </c>
      <c r="S74" s="178">
        <f t="shared" si="4"/>
        <v>23.714285714285715</v>
      </c>
      <c r="T74" s="179">
        <v>1</v>
      </c>
      <c r="U74" s="180">
        <f t="shared" si="9"/>
        <v>23.714285714285715</v>
      </c>
      <c r="V74" s="181">
        <f t="shared" si="10"/>
        <v>23.714285714285715</v>
      </c>
      <c r="W74" s="181">
        <f t="shared" si="11"/>
        <v>23.714285714285715</v>
      </c>
      <c r="X74" s="49" t="s">
        <v>2333</v>
      </c>
      <c r="Y74" s="40">
        <f t="shared" si="8"/>
        <v>390</v>
      </c>
      <c r="Z74" s="332" t="s">
        <v>43</v>
      </c>
      <c r="AA74" s="43" t="s">
        <v>102</v>
      </c>
      <c r="AB74" s="163" t="s">
        <v>3886</v>
      </c>
      <c r="AC74" s="407"/>
    </row>
    <row r="75" spans="1:29" ht="136.5" hidden="1" customHeight="1" x14ac:dyDescent="0.25">
      <c r="A75" s="32">
        <v>65</v>
      </c>
      <c r="B75" s="33" t="s">
        <v>270</v>
      </c>
      <c r="C75" s="34" t="s">
        <v>32</v>
      </c>
      <c r="D75" s="51" t="s">
        <v>33</v>
      </c>
      <c r="E75" s="36">
        <v>43</v>
      </c>
      <c r="F75" s="37" t="s">
        <v>2387</v>
      </c>
      <c r="G75" s="38">
        <f t="shared" ref="G75:G138" si="12">LEN(F75)</f>
        <v>363</v>
      </c>
      <c r="H75" s="49" t="s">
        <v>290</v>
      </c>
      <c r="I75" s="38">
        <f t="shared" ref="I75:I138" si="13">LEN(H75)</f>
        <v>194</v>
      </c>
      <c r="J75" s="64" t="s">
        <v>291</v>
      </c>
      <c r="K75" s="38">
        <f t="shared" ref="K75:K138" si="14">LEN(J75)</f>
        <v>86</v>
      </c>
      <c r="L75" s="52">
        <v>43</v>
      </c>
      <c r="M75" s="64" t="s">
        <v>292</v>
      </c>
      <c r="N75" s="38">
        <f t="shared" ref="N75:N138" si="15">LEN(M75)</f>
        <v>108</v>
      </c>
      <c r="O75" s="64" t="s">
        <v>293</v>
      </c>
      <c r="P75" s="189">
        <v>4</v>
      </c>
      <c r="Q75" s="185">
        <v>42582</v>
      </c>
      <c r="R75" s="185">
        <v>42947</v>
      </c>
      <c r="S75" s="178">
        <f t="shared" ref="S75:S138" si="16">(+R75-Q75)/7</f>
        <v>52.142857142857146</v>
      </c>
      <c r="T75" s="179">
        <v>1</v>
      </c>
      <c r="U75" s="180">
        <f t="shared" ref="U75:U86" si="17">+S75*T75</f>
        <v>52.142857142857146</v>
      </c>
      <c r="V75" s="181">
        <f t="shared" ref="V75:V86" si="18">IF(R75&lt;=$C$5,U75,0)</f>
        <v>0</v>
      </c>
      <c r="W75" s="181">
        <f t="shared" ref="W75:W86" si="19">IF($C$5&gt;=R75,S75,0)</f>
        <v>0</v>
      </c>
      <c r="X75" s="49" t="s">
        <v>3815</v>
      </c>
      <c r="Y75" s="40">
        <f t="shared" ref="Y75:Y138" si="20">LEN(X75)</f>
        <v>264</v>
      </c>
      <c r="Z75" s="334" t="s">
        <v>3136</v>
      </c>
      <c r="AA75" s="43" t="s">
        <v>102</v>
      </c>
      <c r="AB75" s="163" t="s">
        <v>3886</v>
      </c>
      <c r="AC75" s="407"/>
    </row>
    <row r="76" spans="1:29" ht="136.5" hidden="1" customHeight="1" x14ac:dyDescent="0.25">
      <c r="A76" s="32">
        <v>66</v>
      </c>
      <c r="B76" s="33" t="s">
        <v>2777</v>
      </c>
      <c r="C76" s="34" t="s">
        <v>32</v>
      </c>
      <c r="D76" s="51" t="s">
        <v>33</v>
      </c>
      <c r="E76" s="52"/>
      <c r="F76" s="37" t="s">
        <v>2387</v>
      </c>
      <c r="G76" s="38">
        <f t="shared" si="12"/>
        <v>363</v>
      </c>
      <c r="H76" s="49" t="s">
        <v>290</v>
      </c>
      <c r="I76" s="38">
        <f t="shared" si="13"/>
        <v>194</v>
      </c>
      <c r="J76" s="64" t="s">
        <v>291</v>
      </c>
      <c r="K76" s="38">
        <f t="shared" si="14"/>
        <v>86</v>
      </c>
      <c r="L76" s="52">
        <v>43</v>
      </c>
      <c r="M76" s="64" t="s">
        <v>292</v>
      </c>
      <c r="N76" s="38">
        <f t="shared" si="15"/>
        <v>108</v>
      </c>
      <c r="O76" s="64" t="s">
        <v>293</v>
      </c>
      <c r="P76" s="189">
        <v>4</v>
      </c>
      <c r="Q76" s="185">
        <v>42582</v>
      </c>
      <c r="R76" s="185">
        <v>42947</v>
      </c>
      <c r="S76" s="178">
        <f t="shared" si="16"/>
        <v>52.142857142857146</v>
      </c>
      <c r="T76" s="179">
        <v>1</v>
      </c>
      <c r="U76" s="180">
        <f t="shared" si="17"/>
        <v>52.142857142857146</v>
      </c>
      <c r="V76" s="181">
        <f t="shared" si="18"/>
        <v>0</v>
      </c>
      <c r="W76" s="181">
        <f t="shared" si="19"/>
        <v>0</v>
      </c>
      <c r="X76" s="49" t="s">
        <v>3842</v>
      </c>
      <c r="Y76" s="40">
        <f t="shared" si="20"/>
        <v>265</v>
      </c>
      <c r="Z76" s="334" t="s">
        <v>3136</v>
      </c>
      <c r="AA76" s="43" t="s">
        <v>102</v>
      </c>
      <c r="AB76" s="163" t="s">
        <v>3886</v>
      </c>
      <c r="AC76" s="407"/>
    </row>
    <row r="77" spans="1:29" ht="176.25" hidden="1" customHeight="1" x14ac:dyDescent="0.25">
      <c r="A77" s="32">
        <v>67</v>
      </c>
      <c r="B77" s="33" t="s">
        <v>272</v>
      </c>
      <c r="C77" s="34" t="s">
        <v>32</v>
      </c>
      <c r="D77" s="51" t="s">
        <v>33</v>
      </c>
      <c r="E77" s="36">
        <v>44</v>
      </c>
      <c r="F77" s="37" t="s">
        <v>2388</v>
      </c>
      <c r="G77" s="38">
        <f t="shared" si="12"/>
        <v>366</v>
      </c>
      <c r="H77" s="49" t="s">
        <v>296</v>
      </c>
      <c r="I77" s="38">
        <f t="shared" si="13"/>
        <v>215</v>
      </c>
      <c r="J77" s="49" t="s">
        <v>2089</v>
      </c>
      <c r="K77" s="38">
        <f t="shared" si="14"/>
        <v>389</v>
      </c>
      <c r="L77" s="52">
        <v>44</v>
      </c>
      <c r="M77" s="49" t="s">
        <v>2090</v>
      </c>
      <c r="N77" s="38">
        <f t="shared" si="15"/>
        <v>384</v>
      </c>
      <c r="O77" s="49" t="s">
        <v>297</v>
      </c>
      <c r="P77" s="189">
        <v>3</v>
      </c>
      <c r="Q77" s="191">
        <v>42581</v>
      </c>
      <c r="R77" s="191">
        <v>42719</v>
      </c>
      <c r="S77" s="178">
        <f t="shared" si="16"/>
        <v>19.714285714285715</v>
      </c>
      <c r="T77" s="179">
        <v>1</v>
      </c>
      <c r="U77" s="180">
        <f t="shared" si="17"/>
        <v>19.714285714285715</v>
      </c>
      <c r="V77" s="181">
        <f t="shared" si="18"/>
        <v>19.714285714285715</v>
      </c>
      <c r="W77" s="181">
        <f t="shared" si="19"/>
        <v>19.714285714285715</v>
      </c>
      <c r="X77" s="49" t="s">
        <v>3625</v>
      </c>
      <c r="Y77" s="40">
        <f t="shared" si="20"/>
        <v>314</v>
      </c>
      <c r="Z77" s="334" t="s">
        <v>3136</v>
      </c>
      <c r="AA77" s="43" t="s">
        <v>102</v>
      </c>
      <c r="AB77" s="163" t="s">
        <v>3886</v>
      </c>
      <c r="AC77" s="407"/>
    </row>
    <row r="78" spans="1:29" ht="136.5" hidden="1" customHeight="1" x14ac:dyDescent="0.25">
      <c r="A78" s="32">
        <v>68</v>
      </c>
      <c r="B78" s="33" t="s">
        <v>2778</v>
      </c>
      <c r="C78" s="34" t="s">
        <v>32</v>
      </c>
      <c r="D78" s="51" t="s">
        <v>33</v>
      </c>
      <c r="E78" s="36">
        <v>45</v>
      </c>
      <c r="F78" s="56" t="s">
        <v>3004</v>
      </c>
      <c r="G78" s="38">
        <f t="shared" si="12"/>
        <v>386</v>
      </c>
      <c r="H78" s="61" t="s">
        <v>298</v>
      </c>
      <c r="I78" s="38">
        <f t="shared" si="13"/>
        <v>153</v>
      </c>
      <c r="J78" s="56" t="s">
        <v>299</v>
      </c>
      <c r="K78" s="38">
        <f t="shared" si="14"/>
        <v>61</v>
      </c>
      <c r="L78" s="55">
        <v>45</v>
      </c>
      <c r="M78" s="56" t="s">
        <v>300</v>
      </c>
      <c r="N78" s="38">
        <f t="shared" si="15"/>
        <v>171</v>
      </c>
      <c r="O78" s="56" t="s">
        <v>301</v>
      </c>
      <c r="P78" s="188">
        <v>1</v>
      </c>
      <c r="Q78" s="191">
        <v>42948</v>
      </c>
      <c r="R78" s="191">
        <v>43100</v>
      </c>
      <c r="S78" s="178">
        <f t="shared" si="16"/>
        <v>21.714285714285715</v>
      </c>
      <c r="T78" s="179">
        <v>1</v>
      </c>
      <c r="U78" s="180">
        <f t="shared" si="17"/>
        <v>21.714285714285715</v>
      </c>
      <c r="V78" s="181">
        <f t="shared" si="18"/>
        <v>0</v>
      </c>
      <c r="W78" s="181">
        <f t="shared" si="19"/>
        <v>0</v>
      </c>
      <c r="X78" s="49" t="s">
        <v>3585</v>
      </c>
      <c r="Y78" s="40">
        <f t="shared" si="20"/>
        <v>363</v>
      </c>
      <c r="Z78" s="334" t="s">
        <v>3136</v>
      </c>
      <c r="AA78" s="43" t="s">
        <v>102</v>
      </c>
      <c r="AB78" s="163" t="s">
        <v>3886</v>
      </c>
      <c r="AC78" s="407"/>
    </row>
    <row r="79" spans="1:29" ht="135.75" hidden="1" customHeight="1" x14ac:dyDescent="0.25">
      <c r="A79" s="32">
        <v>69</v>
      </c>
      <c r="B79" s="33" t="s">
        <v>277</v>
      </c>
      <c r="C79" s="34" t="s">
        <v>32</v>
      </c>
      <c r="D79" s="44" t="s">
        <v>3499</v>
      </c>
      <c r="E79" s="36">
        <v>46</v>
      </c>
      <c r="F79" s="56" t="s">
        <v>3802</v>
      </c>
      <c r="G79" s="38">
        <f t="shared" si="12"/>
        <v>350</v>
      </c>
      <c r="H79" s="61" t="s">
        <v>304</v>
      </c>
      <c r="I79" s="38">
        <f t="shared" si="13"/>
        <v>92</v>
      </c>
      <c r="J79" s="56" t="s">
        <v>305</v>
      </c>
      <c r="K79" s="38">
        <f t="shared" si="14"/>
        <v>94</v>
      </c>
      <c r="L79" s="55">
        <v>46</v>
      </c>
      <c r="M79" s="56" t="s">
        <v>306</v>
      </c>
      <c r="N79" s="38">
        <f t="shared" si="15"/>
        <v>138</v>
      </c>
      <c r="O79" s="56" t="s">
        <v>307</v>
      </c>
      <c r="P79" s="188">
        <v>1</v>
      </c>
      <c r="Q79" s="191">
        <v>41214</v>
      </c>
      <c r="R79" s="191">
        <v>41455</v>
      </c>
      <c r="S79" s="178">
        <f t="shared" si="16"/>
        <v>34.428571428571431</v>
      </c>
      <c r="T79" s="179">
        <v>1</v>
      </c>
      <c r="U79" s="180">
        <f t="shared" si="17"/>
        <v>34.428571428571431</v>
      </c>
      <c r="V79" s="181">
        <f t="shared" si="18"/>
        <v>34.428571428571431</v>
      </c>
      <c r="W79" s="181">
        <f t="shared" si="19"/>
        <v>34.428571428571431</v>
      </c>
      <c r="X79" s="49" t="s">
        <v>308</v>
      </c>
      <c r="Y79" s="40">
        <f t="shared" si="20"/>
        <v>77</v>
      </c>
      <c r="Z79" s="334" t="s">
        <v>3136</v>
      </c>
      <c r="AA79" s="43" t="s">
        <v>102</v>
      </c>
      <c r="AB79" s="163" t="s">
        <v>3886</v>
      </c>
      <c r="AC79" s="407"/>
    </row>
    <row r="80" spans="1:29" ht="151.5" hidden="1" customHeight="1" x14ac:dyDescent="0.25">
      <c r="A80" s="32">
        <v>70</v>
      </c>
      <c r="B80" s="33" t="s">
        <v>278</v>
      </c>
      <c r="C80" s="34" t="s">
        <v>32</v>
      </c>
      <c r="D80" s="51" t="s">
        <v>33</v>
      </c>
      <c r="E80" s="36">
        <v>47</v>
      </c>
      <c r="F80" s="37" t="s">
        <v>3005</v>
      </c>
      <c r="G80" s="38">
        <f t="shared" si="12"/>
        <v>388</v>
      </c>
      <c r="H80" s="49" t="s">
        <v>310</v>
      </c>
      <c r="I80" s="38">
        <f t="shared" si="13"/>
        <v>131</v>
      </c>
      <c r="J80" s="49" t="s">
        <v>2937</v>
      </c>
      <c r="K80" s="38">
        <f t="shared" si="14"/>
        <v>70</v>
      </c>
      <c r="L80" s="52">
        <v>47</v>
      </c>
      <c r="M80" s="49" t="s">
        <v>2938</v>
      </c>
      <c r="N80" s="38">
        <f t="shared" si="15"/>
        <v>114</v>
      </c>
      <c r="O80" s="49" t="s">
        <v>2939</v>
      </c>
      <c r="P80" s="189">
        <v>3</v>
      </c>
      <c r="Q80" s="191">
        <v>42948</v>
      </c>
      <c r="R80" s="191">
        <v>43100</v>
      </c>
      <c r="S80" s="178">
        <f t="shared" si="16"/>
        <v>21.714285714285715</v>
      </c>
      <c r="T80" s="179">
        <v>1</v>
      </c>
      <c r="U80" s="180">
        <f t="shared" si="17"/>
        <v>21.714285714285715</v>
      </c>
      <c r="V80" s="181">
        <f t="shared" si="18"/>
        <v>0</v>
      </c>
      <c r="W80" s="181">
        <f t="shared" si="19"/>
        <v>0</v>
      </c>
      <c r="X80" s="49" t="s">
        <v>3515</v>
      </c>
      <c r="Y80" s="40">
        <f t="shared" si="20"/>
        <v>211</v>
      </c>
      <c r="Z80" s="334" t="s">
        <v>3136</v>
      </c>
      <c r="AA80" s="43" t="s">
        <v>102</v>
      </c>
      <c r="AB80" s="163" t="s">
        <v>3886</v>
      </c>
      <c r="AC80" s="407"/>
    </row>
    <row r="81" spans="1:29" ht="165" hidden="1" customHeight="1" x14ac:dyDescent="0.25">
      <c r="A81" s="32">
        <v>71</v>
      </c>
      <c r="B81" s="33" t="s">
        <v>279</v>
      </c>
      <c r="C81" s="34" t="s">
        <v>32</v>
      </c>
      <c r="D81" s="51" t="s">
        <v>33</v>
      </c>
      <c r="E81" s="36">
        <v>48</v>
      </c>
      <c r="F81" s="37" t="s">
        <v>2389</v>
      </c>
      <c r="G81" s="38">
        <f t="shared" si="12"/>
        <v>301</v>
      </c>
      <c r="H81" s="49" t="s">
        <v>311</v>
      </c>
      <c r="I81" s="38">
        <f t="shared" si="13"/>
        <v>119</v>
      </c>
      <c r="J81" s="49" t="s">
        <v>2089</v>
      </c>
      <c r="K81" s="38">
        <f t="shared" si="14"/>
        <v>389</v>
      </c>
      <c r="L81" s="52">
        <v>48</v>
      </c>
      <c r="M81" s="49" t="s">
        <v>2090</v>
      </c>
      <c r="N81" s="38">
        <f t="shared" si="15"/>
        <v>384</v>
      </c>
      <c r="O81" s="49" t="s">
        <v>297</v>
      </c>
      <c r="P81" s="192">
        <v>2</v>
      </c>
      <c r="Q81" s="191">
        <v>42581</v>
      </c>
      <c r="R81" s="191">
        <v>42734</v>
      </c>
      <c r="S81" s="178">
        <f t="shared" si="16"/>
        <v>21.857142857142858</v>
      </c>
      <c r="T81" s="179">
        <v>1</v>
      </c>
      <c r="U81" s="180">
        <f t="shared" si="17"/>
        <v>21.857142857142858</v>
      </c>
      <c r="V81" s="181">
        <f t="shared" si="18"/>
        <v>21.857142857142858</v>
      </c>
      <c r="W81" s="181">
        <f t="shared" si="19"/>
        <v>21.857142857142858</v>
      </c>
      <c r="X81" s="49" t="s">
        <v>3626</v>
      </c>
      <c r="Y81" s="40">
        <f t="shared" si="20"/>
        <v>390</v>
      </c>
      <c r="Z81" s="334" t="s">
        <v>3136</v>
      </c>
      <c r="AA81" s="43" t="s">
        <v>102</v>
      </c>
      <c r="AB81" s="163" t="s">
        <v>3886</v>
      </c>
      <c r="AC81" s="407"/>
    </row>
    <row r="82" spans="1:29" ht="105" hidden="1" customHeight="1" x14ac:dyDescent="0.25">
      <c r="A82" s="32">
        <v>72</v>
      </c>
      <c r="B82" s="33" t="s">
        <v>2779</v>
      </c>
      <c r="C82" s="42" t="s">
        <v>32</v>
      </c>
      <c r="D82" s="53" t="s">
        <v>33</v>
      </c>
      <c r="E82" s="36">
        <v>49</v>
      </c>
      <c r="F82" s="37" t="s">
        <v>2390</v>
      </c>
      <c r="G82" s="38">
        <f t="shared" si="12"/>
        <v>240</v>
      </c>
      <c r="H82" s="49" t="s">
        <v>315</v>
      </c>
      <c r="I82" s="38">
        <f t="shared" si="13"/>
        <v>57</v>
      </c>
      <c r="J82" s="49" t="s">
        <v>316</v>
      </c>
      <c r="K82" s="65">
        <f t="shared" si="14"/>
        <v>186</v>
      </c>
      <c r="L82" s="58">
        <v>49</v>
      </c>
      <c r="M82" s="49" t="s">
        <v>317</v>
      </c>
      <c r="N82" s="38">
        <f t="shared" si="15"/>
        <v>264</v>
      </c>
      <c r="O82" s="49" t="s">
        <v>318</v>
      </c>
      <c r="P82" s="189">
        <v>18</v>
      </c>
      <c r="Q82" s="185">
        <v>42552</v>
      </c>
      <c r="R82" s="185">
        <v>42735</v>
      </c>
      <c r="S82" s="178">
        <f t="shared" si="16"/>
        <v>26.142857142857142</v>
      </c>
      <c r="T82" s="179">
        <v>1</v>
      </c>
      <c r="U82" s="180">
        <f t="shared" si="17"/>
        <v>26.142857142857142</v>
      </c>
      <c r="V82" s="181">
        <f t="shared" si="18"/>
        <v>26.142857142857142</v>
      </c>
      <c r="W82" s="181">
        <f t="shared" si="19"/>
        <v>26.142857142857142</v>
      </c>
      <c r="X82" s="49" t="s">
        <v>2121</v>
      </c>
      <c r="Y82" s="40">
        <f>LEN(X82)</f>
        <v>133</v>
      </c>
      <c r="Z82" s="332" t="s">
        <v>319</v>
      </c>
      <c r="AA82" s="43" t="s">
        <v>102</v>
      </c>
      <c r="AB82" s="163" t="s">
        <v>3886</v>
      </c>
      <c r="AC82" s="407"/>
    </row>
    <row r="83" spans="1:29" ht="119.25" hidden="1" customHeight="1" x14ac:dyDescent="0.25">
      <c r="A83" s="32">
        <v>73</v>
      </c>
      <c r="B83" s="33" t="s">
        <v>282</v>
      </c>
      <c r="C83" s="42" t="s">
        <v>32</v>
      </c>
      <c r="D83" s="53" t="s">
        <v>33</v>
      </c>
      <c r="E83" s="58"/>
      <c r="F83" s="37" t="s">
        <v>2390</v>
      </c>
      <c r="G83" s="38">
        <f t="shared" si="12"/>
        <v>240</v>
      </c>
      <c r="H83" s="49" t="s">
        <v>315</v>
      </c>
      <c r="I83" s="38">
        <f t="shared" si="13"/>
        <v>57</v>
      </c>
      <c r="J83" s="49" t="s">
        <v>320</v>
      </c>
      <c r="K83" s="65">
        <f t="shared" si="14"/>
        <v>177</v>
      </c>
      <c r="L83" s="58">
        <v>49</v>
      </c>
      <c r="M83" s="49" t="s">
        <v>321</v>
      </c>
      <c r="N83" s="38">
        <f t="shared" si="15"/>
        <v>84</v>
      </c>
      <c r="O83" s="49" t="s">
        <v>322</v>
      </c>
      <c r="P83" s="189">
        <v>18</v>
      </c>
      <c r="Q83" s="185">
        <v>42552</v>
      </c>
      <c r="R83" s="185">
        <v>42735</v>
      </c>
      <c r="S83" s="178">
        <f t="shared" si="16"/>
        <v>26.142857142857142</v>
      </c>
      <c r="T83" s="179">
        <v>1</v>
      </c>
      <c r="U83" s="180">
        <f t="shared" si="17"/>
        <v>26.142857142857142</v>
      </c>
      <c r="V83" s="181">
        <f t="shared" si="18"/>
        <v>26.142857142857142</v>
      </c>
      <c r="W83" s="181">
        <f t="shared" si="19"/>
        <v>26.142857142857142</v>
      </c>
      <c r="X83" s="49" t="s">
        <v>2120</v>
      </c>
      <c r="Y83" s="40">
        <f t="shared" si="20"/>
        <v>133</v>
      </c>
      <c r="Z83" s="332" t="s">
        <v>319</v>
      </c>
      <c r="AA83" s="43" t="s">
        <v>102</v>
      </c>
      <c r="AB83" s="163" t="s">
        <v>3886</v>
      </c>
      <c r="AC83" s="407"/>
    </row>
    <row r="84" spans="1:29" ht="151.5" hidden="1" customHeight="1" x14ac:dyDescent="0.25">
      <c r="A84" s="32">
        <v>74</v>
      </c>
      <c r="B84" s="33" t="s">
        <v>286</v>
      </c>
      <c r="C84" s="42" t="s">
        <v>32</v>
      </c>
      <c r="D84" s="53" t="s">
        <v>33</v>
      </c>
      <c r="E84" s="36">
        <v>50</v>
      </c>
      <c r="F84" s="37" t="s">
        <v>2391</v>
      </c>
      <c r="G84" s="38">
        <f t="shared" si="12"/>
        <v>389</v>
      </c>
      <c r="H84" s="49" t="s">
        <v>324</v>
      </c>
      <c r="I84" s="38">
        <f t="shared" si="13"/>
        <v>156</v>
      </c>
      <c r="J84" s="49" t="s">
        <v>325</v>
      </c>
      <c r="K84" s="40">
        <f t="shared" si="14"/>
        <v>223</v>
      </c>
      <c r="L84" s="58">
        <v>50</v>
      </c>
      <c r="M84" s="49" t="s">
        <v>326</v>
      </c>
      <c r="N84" s="38">
        <f t="shared" si="15"/>
        <v>166</v>
      </c>
      <c r="O84" s="49" t="s">
        <v>327</v>
      </c>
      <c r="P84" s="189">
        <v>4</v>
      </c>
      <c r="Q84" s="185">
        <v>42569</v>
      </c>
      <c r="R84" s="185">
        <v>42735</v>
      </c>
      <c r="S84" s="178">
        <f t="shared" si="16"/>
        <v>23.714285714285715</v>
      </c>
      <c r="T84" s="179">
        <v>1</v>
      </c>
      <c r="U84" s="180">
        <f t="shared" si="17"/>
        <v>23.714285714285715</v>
      </c>
      <c r="V84" s="181">
        <f t="shared" si="18"/>
        <v>23.714285714285715</v>
      </c>
      <c r="W84" s="181">
        <f t="shared" si="19"/>
        <v>23.714285714285715</v>
      </c>
      <c r="X84" s="49" t="s">
        <v>2128</v>
      </c>
      <c r="Y84" s="40">
        <f t="shared" si="20"/>
        <v>244</v>
      </c>
      <c r="Z84" s="332" t="s">
        <v>43</v>
      </c>
      <c r="AA84" s="43" t="s">
        <v>102</v>
      </c>
      <c r="AB84" s="163" t="s">
        <v>3886</v>
      </c>
      <c r="AC84" s="407"/>
    </row>
    <row r="85" spans="1:29" ht="150" hidden="1" customHeight="1" x14ac:dyDescent="0.25">
      <c r="A85" s="32">
        <v>75</v>
      </c>
      <c r="B85" s="33" t="s">
        <v>287</v>
      </c>
      <c r="C85" s="42" t="s">
        <v>32</v>
      </c>
      <c r="D85" s="53" t="s">
        <v>33</v>
      </c>
      <c r="E85" s="36">
        <v>51</v>
      </c>
      <c r="F85" s="37" t="s">
        <v>2392</v>
      </c>
      <c r="G85" s="38">
        <f t="shared" si="12"/>
        <v>357</v>
      </c>
      <c r="H85" s="49" t="s">
        <v>329</v>
      </c>
      <c r="I85" s="38">
        <f t="shared" si="13"/>
        <v>146</v>
      </c>
      <c r="J85" s="49" t="s">
        <v>330</v>
      </c>
      <c r="K85" s="40">
        <f t="shared" si="14"/>
        <v>149</v>
      </c>
      <c r="L85" s="58">
        <v>51</v>
      </c>
      <c r="M85" s="49" t="s">
        <v>2188</v>
      </c>
      <c r="N85" s="38">
        <f t="shared" si="15"/>
        <v>385</v>
      </c>
      <c r="O85" s="49" t="s">
        <v>331</v>
      </c>
      <c r="P85" s="189">
        <v>4</v>
      </c>
      <c r="Q85" s="185">
        <v>42569</v>
      </c>
      <c r="R85" s="185">
        <v>42735</v>
      </c>
      <c r="S85" s="178">
        <f t="shared" si="16"/>
        <v>23.714285714285715</v>
      </c>
      <c r="T85" s="179">
        <v>1</v>
      </c>
      <c r="U85" s="180">
        <f t="shared" si="17"/>
        <v>23.714285714285715</v>
      </c>
      <c r="V85" s="181">
        <f t="shared" si="18"/>
        <v>23.714285714285715</v>
      </c>
      <c r="W85" s="181">
        <f t="shared" si="19"/>
        <v>23.714285714285715</v>
      </c>
      <c r="X85" s="49" t="s">
        <v>2129</v>
      </c>
      <c r="Y85" s="40">
        <f t="shared" si="20"/>
        <v>389</v>
      </c>
      <c r="Z85" s="332" t="s">
        <v>43</v>
      </c>
      <c r="AA85" s="43" t="s">
        <v>102</v>
      </c>
      <c r="AB85" s="163" t="s">
        <v>3886</v>
      </c>
      <c r="AC85" s="407"/>
    </row>
    <row r="86" spans="1:29" ht="151.5" hidden="1" customHeight="1" x14ac:dyDescent="0.25">
      <c r="A86" s="32">
        <v>76</v>
      </c>
      <c r="B86" s="33" t="s">
        <v>2780</v>
      </c>
      <c r="C86" s="42" t="s">
        <v>32</v>
      </c>
      <c r="D86" s="53" t="s">
        <v>33</v>
      </c>
      <c r="E86" s="36">
        <v>52</v>
      </c>
      <c r="F86" s="37" t="s">
        <v>2393</v>
      </c>
      <c r="G86" s="38">
        <f t="shared" si="12"/>
        <v>389</v>
      </c>
      <c r="H86" s="49" t="s">
        <v>334</v>
      </c>
      <c r="I86" s="38">
        <f t="shared" si="13"/>
        <v>118</v>
      </c>
      <c r="J86" s="49" t="s">
        <v>330</v>
      </c>
      <c r="K86" s="40">
        <f t="shared" si="14"/>
        <v>149</v>
      </c>
      <c r="L86" s="58">
        <v>52</v>
      </c>
      <c r="M86" s="49" t="s">
        <v>2188</v>
      </c>
      <c r="N86" s="38">
        <f t="shared" si="15"/>
        <v>385</v>
      </c>
      <c r="O86" s="49" t="s">
        <v>335</v>
      </c>
      <c r="P86" s="189">
        <v>3</v>
      </c>
      <c r="Q86" s="185">
        <v>42569</v>
      </c>
      <c r="R86" s="185">
        <v>42735</v>
      </c>
      <c r="S86" s="178">
        <f t="shared" si="16"/>
        <v>23.714285714285715</v>
      </c>
      <c r="T86" s="179">
        <v>1</v>
      </c>
      <c r="U86" s="180">
        <f t="shared" si="17"/>
        <v>23.714285714285715</v>
      </c>
      <c r="V86" s="181">
        <f t="shared" si="18"/>
        <v>23.714285714285715</v>
      </c>
      <c r="W86" s="181">
        <f t="shared" si="19"/>
        <v>23.714285714285715</v>
      </c>
      <c r="X86" s="49" t="s">
        <v>2129</v>
      </c>
      <c r="Y86" s="40">
        <f t="shared" si="20"/>
        <v>389</v>
      </c>
      <c r="Z86" s="332" t="s">
        <v>43</v>
      </c>
      <c r="AA86" s="43" t="s">
        <v>102</v>
      </c>
      <c r="AB86" s="163" t="s">
        <v>3886</v>
      </c>
      <c r="AC86" s="407"/>
    </row>
    <row r="87" spans="1:29" ht="136.5" hidden="1" customHeight="1" x14ac:dyDescent="0.25">
      <c r="A87" s="32">
        <v>77</v>
      </c>
      <c r="B87" s="33" t="s">
        <v>289</v>
      </c>
      <c r="C87" s="42" t="s">
        <v>32</v>
      </c>
      <c r="D87" s="53" t="s">
        <v>108</v>
      </c>
      <c r="E87" s="36">
        <v>53</v>
      </c>
      <c r="F87" s="37" t="s">
        <v>2394</v>
      </c>
      <c r="G87" s="38">
        <f t="shared" si="12"/>
        <v>384</v>
      </c>
      <c r="H87" s="49" t="s">
        <v>336</v>
      </c>
      <c r="I87" s="38">
        <f t="shared" si="13"/>
        <v>109</v>
      </c>
      <c r="J87" s="147" t="s">
        <v>4403</v>
      </c>
      <c r="K87" s="38">
        <f t="shared" si="14"/>
        <v>340</v>
      </c>
      <c r="L87" s="52">
        <v>53</v>
      </c>
      <c r="M87" s="147" t="s">
        <v>4404</v>
      </c>
      <c r="N87" s="38">
        <f t="shared" si="15"/>
        <v>342</v>
      </c>
      <c r="O87" s="147" t="s">
        <v>4405</v>
      </c>
      <c r="P87" s="183">
        <v>2</v>
      </c>
      <c r="Q87" s="193">
        <v>43500</v>
      </c>
      <c r="R87" s="193">
        <v>43644</v>
      </c>
      <c r="S87" s="194">
        <v>24.142857142857142</v>
      </c>
      <c r="T87" s="463">
        <v>0.05</v>
      </c>
      <c r="U87" s="196">
        <v>0</v>
      </c>
      <c r="V87" s="197">
        <v>0</v>
      </c>
      <c r="W87" s="197">
        <v>0</v>
      </c>
      <c r="X87" s="182" t="s">
        <v>3929</v>
      </c>
      <c r="Y87" s="40">
        <f t="shared" si="20"/>
        <v>133</v>
      </c>
      <c r="Z87" s="332" t="s">
        <v>43</v>
      </c>
      <c r="AA87" s="43" t="s">
        <v>102</v>
      </c>
      <c r="AB87" s="166" t="str">
        <f ca="1">IF($AD$1&gt;=R87,"VENCIDO","TÉRMINO")</f>
        <v>TÉRMINO</v>
      </c>
      <c r="AC87" s="407"/>
    </row>
    <row r="88" spans="1:29" ht="120" hidden="1" customHeight="1" x14ac:dyDescent="0.25">
      <c r="A88" s="32">
        <v>78</v>
      </c>
      <c r="B88" s="33" t="s">
        <v>2781</v>
      </c>
      <c r="C88" s="42" t="s">
        <v>32</v>
      </c>
      <c r="D88" s="53" t="s">
        <v>33</v>
      </c>
      <c r="E88" s="36">
        <v>54</v>
      </c>
      <c r="F88" s="56" t="s">
        <v>2395</v>
      </c>
      <c r="G88" s="38">
        <f t="shared" si="12"/>
        <v>288</v>
      </c>
      <c r="H88" s="61" t="s">
        <v>338</v>
      </c>
      <c r="I88" s="38">
        <f t="shared" si="13"/>
        <v>234</v>
      </c>
      <c r="J88" s="56" t="s">
        <v>339</v>
      </c>
      <c r="K88" s="40">
        <f t="shared" si="14"/>
        <v>281</v>
      </c>
      <c r="L88" s="60">
        <v>54</v>
      </c>
      <c r="M88" s="49" t="s">
        <v>340</v>
      </c>
      <c r="N88" s="38">
        <f t="shared" si="15"/>
        <v>55</v>
      </c>
      <c r="O88" s="198" t="s">
        <v>341</v>
      </c>
      <c r="P88" s="199">
        <v>1</v>
      </c>
      <c r="Q88" s="184">
        <v>41214</v>
      </c>
      <c r="R88" s="184">
        <v>41233</v>
      </c>
      <c r="S88" s="194">
        <f t="shared" ref="S88" si="21">(+R88-Q88)/7</f>
        <v>2.7142857142857144</v>
      </c>
      <c r="T88" s="195">
        <v>1</v>
      </c>
      <c r="U88" s="196">
        <f t="shared" ref="U88:U119" si="22">+S88*T88</f>
        <v>2.7142857142857144</v>
      </c>
      <c r="V88" s="197">
        <f t="shared" ref="V88:V119" si="23">IF(R88&lt;=$C$5,U88,0)</f>
        <v>2.7142857142857144</v>
      </c>
      <c r="W88" s="197">
        <f t="shared" ref="W88:W119" si="24">IF($C$5&gt;=R88,S88,0)</f>
        <v>2.7142857142857144</v>
      </c>
      <c r="X88" s="182" t="s">
        <v>3936</v>
      </c>
      <c r="Y88" s="40">
        <f t="shared" si="20"/>
        <v>205</v>
      </c>
      <c r="Z88" s="333" t="s">
        <v>2080</v>
      </c>
      <c r="AA88" s="43" t="s">
        <v>102</v>
      </c>
      <c r="AB88" s="163" t="s">
        <v>3886</v>
      </c>
      <c r="AC88" s="407"/>
    </row>
    <row r="89" spans="1:29" ht="120" hidden="1" customHeight="1" x14ac:dyDescent="0.25">
      <c r="A89" s="32">
        <v>79</v>
      </c>
      <c r="B89" s="33" t="s">
        <v>2782</v>
      </c>
      <c r="C89" s="42" t="s">
        <v>32</v>
      </c>
      <c r="D89" s="53" t="s">
        <v>33</v>
      </c>
      <c r="E89" s="58"/>
      <c r="F89" s="56" t="s">
        <v>2395</v>
      </c>
      <c r="G89" s="38">
        <f t="shared" si="12"/>
        <v>288</v>
      </c>
      <c r="H89" s="61" t="s">
        <v>338</v>
      </c>
      <c r="I89" s="38">
        <f t="shared" si="13"/>
        <v>234</v>
      </c>
      <c r="J89" s="56" t="s">
        <v>339</v>
      </c>
      <c r="K89" s="40">
        <f t="shared" si="14"/>
        <v>281</v>
      </c>
      <c r="L89" s="60">
        <v>54</v>
      </c>
      <c r="M89" s="56" t="s">
        <v>343</v>
      </c>
      <c r="N89" s="38">
        <f t="shared" si="15"/>
        <v>67</v>
      </c>
      <c r="O89" s="56" t="s">
        <v>344</v>
      </c>
      <c r="P89" s="188">
        <v>2</v>
      </c>
      <c r="Q89" s="185">
        <v>41236</v>
      </c>
      <c r="R89" s="185">
        <v>41243</v>
      </c>
      <c r="S89" s="178">
        <f t="shared" si="16"/>
        <v>1</v>
      </c>
      <c r="T89" s="179">
        <v>1</v>
      </c>
      <c r="U89" s="180">
        <f t="shared" si="22"/>
        <v>1</v>
      </c>
      <c r="V89" s="181">
        <f t="shared" si="23"/>
        <v>1</v>
      </c>
      <c r="W89" s="181">
        <f t="shared" si="24"/>
        <v>1</v>
      </c>
      <c r="X89" s="49" t="s">
        <v>345</v>
      </c>
      <c r="Y89" s="40">
        <f t="shared" si="20"/>
        <v>45</v>
      </c>
      <c r="Z89" s="333" t="s">
        <v>2080</v>
      </c>
      <c r="AA89" s="43" t="s">
        <v>102</v>
      </c>
      <c r="AB89" s="163" t="s">
        <v>3886</v>
      </c>
      <c r="AC89" s="407"/>
    </row>
    <row r="90" spans="1:29" ht="120" hidden="1" customHeight="1" x14ac:dyDescent="0.25">
      <c r="A90" s="32">
        <v>80</v>
      </c>
      <c r="B90" s="33" t="s">
        <v>294</v>
      </c>
      <c r="C90" s="42" t="s">
        <v>32</v>
      </c>
      <c r="D90" s="53" t="s">
        <v>33</v>
      </c>
      <c r="E90" s="58"/>
      <c r="F90" s="56" t="s">
        <v>2395</v>
      </c>
      <c r="G90" s="38">
        <f t="shared" si="12"/>
        <v>288</v>
      </c>
      <c r="H90" s="61" t="s">
        <v>338</v>
      </c>
      <c r="I90" s="38">
        <f t="shared" si="13"/>
        <v>234</v>
      </c>
      <c r="J90" s="56" t="s">
        <v>339</v>
      </c>
      <c r="K90" s="40">
        <f t="shared" si="14"/>
        <v>281</v>
      </c>
      <c r="L90" s="60">
        <v>54</v>
      </c>
      <c r="M90" s="56" t="s">
        <v>347</v>
      </c>
      <c r="N90" s="38">
        <f t="shared" si="15"/>
        <v>142</v>
      </c>
      <c r="O90" s="56" t="s">
        <v>348</v>
      </c>
      <c r="P90" s="188">
        <v>3</v>
      </c>
      <c r="Q90" s="185">
        <v>41258</v>
      </c>
      <c r="R90" s="185">
        <v>41455</v>
      </c>
      <c r="S90" s="178">
        <f t="shared" si="16"/>
        <v>28.142857142857142</v>
      </c>
      <c r="T90" s="179">
        <v>1</v>
      </c>
      <c r="U90" s="180">
        <f t="shared" si="22"/>
        <v>28.142857142857142</v>
      </c>
      <c r="V90" s="181">
        <f t="shared" si="23"/>
        <v>28.142857142857142</v>
      </c>
      <c r="W90" s="181">
        <f t="shared" si="24"/>
        <v>28.142857142857142</v>
      </c>
      <c r="X90" s="49" t="s">
        <v>349</v>
      </c>
      <c r="Y90" s="40">
        <f t="shared" si="20"/>
        <v>64</v>
      </c>
      <c r="Z90" s="333" t="s">
        <v>2080</v>
      </c>
      <c r="AA90" s="43" t="s">
        <v>102</v>
      </c>
      <c r="AB90" s="163" t="s">
        <v>3886</v>
      </c>
      <c r="AC90" s="407"/>
    </row>
    <row r="91" spans="1:29" ht="152.25" hidden="1" customHeight="1" x14ac:dyDescent="0.25">
      <c r="A91" s="32">
        <v>81</v>
      </c>
      <c r="B91" s="33" t="s">
        <v>295</v>
      </c>
      <c r="C91" s="42" t="s">
        <v>32</v>
      </c>
      <c r="D91" s="53" t="s">
        <v>351</v>
      </c>
      <c r="E91" s="36">
        <v>55</v>
      </c>
      <c r="F91" s="56" t="s">
        <v>2396</v>
      </c>
      <c r="G91" s="38">
        <f t="shared" si="12"/>
        <v>383</v>
      </c>
      <c r="H91" s="61" t="s">
        <v>352</v>
      </c>
      <c r="I91" s="38">
        <f t="shared" si="13"/>
        <v>179</v>
      </c>
      <c r="J91" s="56" t="s">
        <v>353</v>
      </c>
      <c r="K91" s="40">
        <f t="shared" si="14"/>
        <v>252</v>
      </c>
      <c r="L91" s="60">
        <v>55</v>
      </c>
      <c r="M91" s="56" t="s">
        <v>354</v>
      </c>
      <c r="N91" s="38">
        <f t="shared" si="15"/>
        <v>263</v>
      </c>
      <c r="O91" s="56" t="s">
        <v>355</v>
      </c>
      <c r="P91" s="188">
        <v>1</v>
      </c>
      <c r="Q91" s="185">
        <v>41214</v>
      </c>
      <c r="R91" s="185">
        <v>41547</v>
      </c>
      <c r="S91" s="178">
        <f t="shared" si="16"/>
        <v>47.571428571428569</v>
      </c>
      <c r="T91" s="179">
        <v>1</v>
      </c>
      <c r="U91" s="180">
        <f t="shared" si="22"/>
        <v>47.571428571428569</v>
      </c>
      <c r="V91" s="181">
        <f t="shared" si="23"/>
        <v>47.571428571428569</v>
      </c>
      <c r="W91" s="181">
        <f t="shared" si="24"/>
        <v>47.571428571428569</v>
      </c>
      <c r="X91" s="49" t="s">
        <v>3937</v>
      </c>
      <c r="Y91" s="40">
        <f t="shared" si="20"/>
        <v>58</v>
      </c>
      <c r="Z91" s="333" t="s">
        <v>2080</v>
      </c>
      <c r="AA91" s="43" t="s">
        <v>102</v>
      </c>
      <c r="AB91" s="163" t="s">
        <v>3886</v>
      </c>
      <c r="AC91" s="407"/>
    </row>
    <row r="92" spans="1:29" ht="150" hidden="1" customHeight="1" x14ac:dyDescent="0.25">
      <c r="A92" s="32">
        <v>82</v>
      </c>
      <c r="B92" s="33" t="s">
        <v>2783</v>
      </c>
      <c r="C92" s="42" t="s">
        <v>32</v>
      </c>
      <c r="D92" s="53" t="s">
        <v>33</v>
      </c>
      <c r="E92" s="36">
        <v>56</v>
      </c>
      <c r="F92" s="56" t="s">
        <v>2397</v>
      </c>
      <c r="G92" s="38">
        <f t="shared" si="12"/>
        <v>384</v>
      </c>
      <c r="H92" s="61" t="s">
        <v>357</v>
      </c>
      <c r="I92" s="38">
        <f t="shared" si="13"/>
        <v>195</v>
      </c>
      <c r="J92" s="56" t="s">
        <v>358</v>
      </c>
      <c r="K92" s="40">
        <f t="shared" si="14"/>
        <v>153</v>
      </c>
      <c r="L92" s="60">
        <v>56</v>
      </c>
      <c r="M92" s="56" t="s">
        <v>359</v>
      </c>
      <c r="N92" s="38">
        <f t="shared" si="15"/>
        <v>141</v>
      </c>
      <c r="O92" s="56" t="s">
        <v>360</v>
      </c>
      <c r="P92" s="188">
        <v>3</v>
      </c>
      <c r="Q92" s="185">
        <v>41214</v>
      </c>
      <c r="R92" s="185">
        <v>41455</v>
      </c>
      <c r="S92" s="178">
        <f t="shared" si="16"/>
        <v>34.428571428571431</v>
      </c>
      <c r="T92" s="179">
        <v>1</v>
      </c>
      <c r="U92" s="180">
        <f t="shared" si="22"/>
        <v>34.428571428571431</v>
      </c>
      <c r="V92" s="181">
        <f t="shared" si="23"/>
        <v>34.428571428571431</v>
      </c>
      <c r="W92" s="181">
        <f t="shared" si="24"/>
        <v>34.428571428571431</v>
      </c>
      <c r="X92" s="49" t="s">
        <v>361</v>
      </c>
      <c r="Y92" s="40">
        <f t="shared" si="20"/>
        <v>359</v>
      </c>
      <c r="Z92" s="336" t="s">
        <v>362</v>
      </c>
      <c r="AA92" s="43" t="s">
        <v>2091</v>
      </c>
      <c r="AB92" s="163" t="s">
        <v>3886</v>
      </c>
      <c r="AC92" s="407"/>
    </row>
    <row r="93" spans="1:29" ht="151.5" hidden="1" customHeight="1" x14ac:dyDescent="0.25">
      <c r="A93" s="32">
        <v>83</v>
      </c>
      <c r="B93" s="33" t="s">
        <v>2784</v>
      </c>
      <c r="C93" s="42" t="s">
        <v>32</v>
      </c>
      <c r="D93" s="53" t="s">
        <v>33</v>
      </c>
      <c r="E93" s="36">
        <v>57</v>
      </c>
      <c r="F93" s="56" t="s">
        <v>2398</v>
      </c>
      <c r="G93" s="38">
        <f t="shared" si="12"/>
        <v>381</v>
      </c>
      <c r="H93" s="61" t="s">
        <v>364</v>
      </c>
      <c r="I93" s="38">
        <f t="shared" si="13"/>
        <v>110</v>
      </c>
      <c r="J93" s="56" t="s">
        <v>365</v>
      </c>
      <c r="K93" s="40">
        <f t="shared" si="14"/>
        <v>123</v>
      </c>
      <c r="L93" s="60">
        <v>57</v>
      </c>
      <c r="M93" s="56" t="s">
        <v>366</v>
      </c>
      <c r="N93" s="38">
        <f t="shared" si="15"/>
        <v>156</v>
      </c>
      <c r="O93" s="56" t="s">
        <v>367</v>
      </c>
      <c r="P93" s="188">
        <v>1</v>
      </c>
      <c r="Q93" s="185">
        <v>41200</v>
      </c>
      <c r="R93" s="185">
        <v>41274</v>
      </c>
      <c r="S93" s="178">
        <f t="shared" si="16"/>
        <v>10.571428571428571</v>
      </c>
      <c r="T93" s="179">
        <v>1</v>
      </c>
      <c r="U93" s="180">
        <f t="shared" si="22"/>
        <v>10.571428571428571</v>
      </c>
      <c r="V93" s="181">
        <f t="shared" si="23"/>
        <v>10.571428571428571</v>
      </c>
      <c r="W93" s="181">
        <f t="shared" si="24"/>
        <v>10.571428571428571</v>
      </c>
      <c r="X93" s="49" t="s">
        <v>2155</v>
      </c>
      <c r="Y93" s="40">
        <f t="shared" si="20"/>
        <v>251</v>
      </c>
      <c r="Z93" s="336" t="s">
        <v>3500</v>
      </c>
      <c r="AA93" s="43" t="s">
        <v>102</v>
      </c>
      <c r="AB93" s="163" t="s">
        <v>3886</v>
      </c>
      <c r="AC93" s="407"/>
    </row>
    <row r="94" spans="1:29" ht="150" hidden="1" customHeight="1" x14ac:dyDescent="0.25">
      <c r="A94" s="32">
        <v>84</v>
      </c>
      <c r="B94" s="33" t="s">
        <v>2785</v>
      </c>
      <c r="C94" s="42" t="s">
        <v>32</v>
      </c>
      <c r="D94" s="53" t="s">
        <v>108</v>
      </c>
      <c r="E94" s="36">
        <v>58</v>
      </c>
      <c r="F94" s="37" t="s">
        <v>2399</v>
      </c>
      <c r="G94" s="38">
        <f t="shared" si="12"/>
        <v>375</v>
      </c>
      <c r="H94" s="49" t="s">
        <v>369</v>
      </c>
      <c r="I94" s="38">
        <f t="shared" si="13"/>
        <v>134</v>
      </c>
      <c r="J94" s="49" t="s">
        <v>330</v>
      </c>
      <c r="K94" s="40">
        <f t="shared" si="14"/>
        <v>149</v>
      </c>
      <c r="L94" s="58">
        <v>58</v>
      </c>
      <c r="M94" s="49" t="s">
        <v>2188</v>
      </c>
      <c r="N94" s="38">
        <f t="shared" si="15"/>
        <v>385</v>
      </c>
      <c r="O94" s="49" t="s">
        <v>331</v>
      </c>
      <c r="P94" s="189">
        <v>4</v>
      </c>
      <c r="Q94" s="185">
        <v>42569</v>
      </c>
      <c r="R94" s="185">
        <v>42735</v>
      </c>
      <c r="S94" s="178">
        <f t="shared" si="16"/>
        <v>23.714285714285715</v>
      </c>
      <c r="T94" s="179">
        <v>1</v>
      </c>
      <c r="U94" s="180">
        <f t="shared" si="22"/>
        <v>23.714285714285715</v>
      </c>
      <c r="V94" s="181">
        <f t="shared" si="23"/>
        <v>23.714285714285715</v>
      </c>
      <c r="W94" s="181">
        <f t="shared" si="24"/>
        <v>23.714285714285715</v>
      </c>
      <c r="X94" s="49" t="s">
        <v>2129</v>
      </c>
      <c r="Y94" s="40">
        <f t="shared" si="20"/>
        <v>389</v>
      </c>
      <c r="Z94" s="332" t="s">
        <v>43</v>
      </c>
      <c r="AA94" s="43" t="s">
        <v>102</v>
      </c>
      <c r="AB94" s="163" t="s">
        <v>3886</v>
      </c>
      <c r="AC94" s="407"/>
    </row>
    <row r="95" spans="1:29" ht="150" hidden="1" customHeight="1" x14ac:dyDescent="0.25">
      <c r="A95" s="32">
        <v>85</v>
      </c>
      <c r="B95" s="33" t="s">
        <v>302</v>
      </c>
      <c r="C95" s="42" t="s">
        <v>32</v>
      </c>
      <c r="D95" s="53" t="s">
        <v>108</v>
      </c>
      <c r="E95" s="58"/>
      <c r="F95" s="37" t="s">
        <v>2399</v>
      </c>
      <c r="G95" s="38">
        <f t="shared" si="12"/>
        <v>375</v>
      </c>
      <c r="H95" s="49" t="s">
        <v>369</v>
      </c>
      <c r="I95" s="38">
        <f t="shared" si="13"/>
        <v>134</v>
      </c>
      <c r="J95" s="49" t="s">
        <v>330</v>
      </c>
      <c r="K95" s="40">
        <f t="shared" si="14"/>
        <v>149</v>
      </c>
      <c r="L95" s="58">
        <v>58</v>
      </c>
      <c r="M95" s="49" t="s">
        <v>2188</v>
      </c>
      <c r="N95" s="38">
        <f t="shared" si="15"/>
        <v>385</v>
      </c>
      <c r="O95" s="49" t="s">
        <v>331</v>
      </c>
      <c r="P95" s="189">
        <v>4</v>
      </c>
      <c r="Q95" s="185">
        <v>42569</v>
      </c>
      <c r="R95" s="185">
        <v>42735</v>
      </c>
      <c r="S95" s="178">
        <f t="shared" si="16"/>
        <v>23.714285714285715</v>
      </c>
      <c r="T95" s="179">
        <v>1</v>
      </c>
      <c r="U95" s="180">
        <f t="shared" si="22"/>
        <v>23.714285714285715</v>
      </c>
      <c r="V95" s="181">
        <f t="shared" si="23"/>
        <v>23.714285714285715</v>
      </c>
      <c r="W95" s="181">
        <f t="shared" si="24"/>
        <v>23.714285714285715</v>
      </c>
      <c r="X95" s="49" t="s">
        <v>2129</v>
      </c>
      <c r="Y95" s="40">
        <f t="shared" si="20"/>
        <v>389</v>
      </c>
      <c r="Z95" s="332" t="s">
        <v>43</v>
      </c>
      <c r="AA95" s="43" t="s">
        <v>102</v>
      </c>
      <c r="AB95" s="163" t="s">
        <v>3886</v>
      </c>
      <c r="AC95" s="407"/>
    </row>
    <row r="96" spans="1:29" ht="152.25" hidden="1" customHeight="1" x14ac:dyDescent="0.25">
      <c r="A96" s="32">
        <v>86</v>
      </c>
      <c r="B96" s="33" t="s">
        <v>303</v>
      </c>
      <c r="C96" s="42" t="s">
        <v>32</v>
      </c>
      <c r="D96" s="53" t="s">
        <v>108</v>
      </c>
      <c r="E96" s="36">
        <v>59</v>
      </c>
      <c r="F96" s="37" t="s">
        <v>2400</v>
      </c>
      <c r="G96" s="38">
        <f t="shared" si="12"/>
        <v>386</v>
      </c>
      <c r="H96" s="49" t="s">
        <v>372</v>
      </c>
      <c r="I96" s="38">
        <f t="shared" si="13"/>
        <v>204</v>
      </c>
      <c r="J96" s="49" t="s">
        <v>373</v>
      </c>
      <c r="K96" s="40">
        <f t="shared" si="14"/>
        <v>203</v>
      </c>
      <c r="L96" s="58">
        <v>59</v>
      </c>
      <c r="M96" s="49" t="s">
        <v>374</v>
      </c>
      <c r="N96" s="38">
        <f t="shared" si="15"/>
        <v>290</v>
      </c>
      <c r="O96" s="49" t="s">
        <v>375</v>
      </c>
      <c r="P96" s="189">
        <v>10</v>
      </c>
      <c r="Q96" s="185">
        <v>42569</v>
      </c>
      <c r="R96" s="185">
        <v>42735</v>
      </c>
      <c r="S96" s="178">
        <f t="shared" si="16"/>
        <v>23.714285714285715</v>
      </c>
      <c r="T96" s="179">
        <v>1</v>
      </c>
      <c r="U96" s="180">
        <f t="shared" si="22"/>
        <v>23.714285714285715</v>
      </c>
      <c r="V96" s="181">
        <f t="shared" si="23"/>
        <v>23.714285714285715</v>
      </c>
      <c r="W96" s="181">
        <f t="shared" si="24"/>
        <v>23.714285714285715</v>
      </c>
      <c r="X96" s="49" t="s">
        <v>2130</v>
      </c>
      <c r="Y96" s="40">
        <f t="shared" si="20"/>
        <v>183</v>
      </c>
      <c r="Z96" s="332" t="s">
        <v>43</v>
      </c>
      <c r="AA96" s="43" t="s">
        <v>102</v>
      </c>
      <c r="AB96" s="163" t="s">
        <v>3886</v>
      </c>
      <c r="AC96" s="407"/>
    </row>
    <row r="97" spans="1:29" ht="90.75" hidden="1" customHeight="1" x14ac:dyDescent="0.25">
      <c r="A97" s="32">
        <v>87</v>
      </c>
      <c r="B97" s="33" t="s">
        <v>2786</v>
      </c>
      <c r="C97" s="42" t="s">
        <v>32</v>
      </c>
      <c r="D97" s="53" t="s">
        <v>33</v>
      </c>
      <c r="E97" s="36">
        <v>60</v>
      </c>
      <c r="F97" s="56" t="s">
        <v>2401</v>
      </c>
      <c r="G97" s="38">
        <f t="shared" si="12"/>
        <v>255</v>
      </c>
      <c r="H97" s="61" t="s">
        <v>377</v>
      </c>
      <c r="I97" s="38">
        <f t="shared" si="13"/>
        <v>140</v>
      </c>
      <c r="J97" s="56" t="s">
        <v>378</v>
      </c>
      <c r="K97" s="40">
        <f t="shared" si="14"/>
        <v>165</v>
      </c>
      <c r="L97" s="60">
        <v>60</v>
      </c>
      <c r="M97" s="56" t="s">
        <v>379</v>
      </c>
      <c r="N97" s="38">
        <f t="shared" si="15"/>
        <v>31</v>
      </c>
      <c r="O97" s="56" t="s">
        <v>380</v>
      </c>
      <c r="P97" s="188">
        <v>5</v>
      </c>
      <c r="Q97" s="185">
        <v>41214</v>
      </c>
      <c r="R97" s="185">
        <v>41363</v>
      </c>
      <c r="S97" s="178">
        <f t="shared" si="16"/>
        <v>21.285714285714285</v>
      </c>
      <c r="T97" s="179">
        <v>1</v>
      </c>
      <c r="U97" s="180">
        <f t="shared" si="22"/>
        <v>21.285714285714285</v>
      </c>
      <c r="V97" s="181">
        <f t="shared" si="23"/>
        <v>21.285714285714285</v>
      </c>
      <c r="W97" s="181">
        <f t="shared" si="24"/>
        <v>21.285714285714285</v>
      </c>
      <c r="X97" s="49" t="s">
        <v>381</v>
      </c>
      <c r="Y97" s="40">
        <f t="shared" si="20"/>
        <v>169</v>
      </c>
      <c r="Z97" s="335" t="s">
        <v>237</v>
      </c>
      <c r="AA97" s="43" t="s">
        <v>102</v>
      </c>
      <c r="AB97" s="163" t="s">
        <v>3886</v>
      </c>
      <c r="AC97" s="407"/>
    </row>
    <row r="98" spans="1:29" ht="90.75" hidden="1" customHeight="1" x14ac:dyDescent="0.25">
      <c r="A98" s="32">
        <v>88</v>
      </c>
      <c r="B98" s="33" t="s">
        <v>2787</v>
      </c>
      <c r="C98" s="42" t="s">
        <v>32</v>
      </c>
      <c r="D98" s="53" t="s">
        <v>33</v>
      </c>
      <c r="E98" s="58"/>
      <c r="F98" s="56" t="s">
        <v>2401</v>
      </c>
      <c r="G98" s="38">
        <f t="shared" si="12"/>
        <v>255</v>
      </c>
      <c r="H98" s="61" t="s">
        <v>377</v>
      </c>
      <c r="I98" s="38">
        <f t="shared" si="13"/>
        <v>140</v>
      </c>
      <c r="J98" s="56" t="s">
        <v>383</v>
      </c>
      <c r="K98" s="40">
        <f t="shared" si="14"/>
        <v>67</v>
      </c>
      <c r="L98" s="60">
        <v>60</v>
      </c>
      <c r="M98" s="56" t="s">
        <v>384</v>
      </c>
      <c r="N98" s="38">
        <f t="shared" si="15"/>
        <v>119</v>
      </c>
      <c r="O98" s="56" t="s">
        <v>385</v>
      </c>
      <c r="P98" s="188">
        <v>5</v>
      </c>
      <c r="Q98" s="185">
        <v>41214</v>
      </c>
      <c r="R98" s="185">
        <v>41363</v>
      </c>
      <c r="S98" s="178">
        <f t="shared" si="16"/>
        <v>21.285714285714285</v>
      </c>
      <c r="T98" s="179">
        <v>1</v>
      </c>
      <c r="U98" s="180">
        <f t="shared" si="22"/>
        <v>21.285714285714285</v>
      </c>
      <c r="V98" s="181">
        <f t="shared" si="23"/>
        <v>21.285714285714285</v>
      </c>
      <c r="W98" s="181">
        <f t="shared" si="24"/>
        <v>21.285714285714285</v>
      </c>
      <c r="X98" s="49" t="s">
        <v>386</v>
      </c>
      <c r="Y98" s="40">
        <f t="shared" si="20"/>
        <v>170</v>
      </c>
      <c r="Z98" s="335" t="s">
        <v>237</v>
      </c>
      <c r="AA98" s="43" t="s">
        <v>102</v>
      </c>
      <c r="AB98" s="163" t="s">
        <v>3886</v>
      </c>
      <c r="AC98" s="407"/>
    </row>
    <row r="99" spans="1:29" ht="136.5" hidden="1" customHeight="1" x14ac:dyDescent="0.25">
      <c r="A99" s="32">
        <v>89</v>
      </c>
      <c r="B99" s="33" t="s">
        <v>309</v>
      </c>
      <c r="C99" s="42" t="s">
        <v>32</v>
      </c>
      <c r="D99" s="53" t="s">
        <v>108</v>
      </c>
      <c r="E99" s="36">
        <v>61</v>
      </c>
      <c r="F99" s="37" t="s">
        <v>2402</v>
      </c>
      <c r="G99" s="38">
        <f t="shared" si="12"/>
        <v>361</v>
      </c>
      <c r="H99" s="49" t="s">
        <v>388</v>
      </c>
      <c r="I99" s="38">
        <f t="shared" si="13"/>
        <v>102</v>
      </c>
      <c r="J99" s="49" t="s">
        <v>389</v>
      </c>
      <c r="K99" s="40">
        <f t="shared" si="14"/>
        <v>213</v>
      </c>
      <c r="L99" s="58">
        <v>61</v>
      </c>
      <c r="M99" s="49" t="s">
        <v>390</v>
      </c>
      <c r="N99" s="38">
        <f t="shared" si="15"/>
        <v>95</v>
      </c>
      <c r="O99" s="49" t="s">
        <v>391</v>
      </c>
      <c r="P99" s="189">
        <v>4</v>
      </c>
      <c r="Q99" s="185">
        <v>42569</v>
      </c>
      <c r="R99" s="185">
        <v>42735</v>
      </c>
      <c r="S99" s="178">
        <f t="shared" si="16"/>
        <v>23.714285714285715</v>
      </c>
      <c r="T99" s="179">
        <v>1</v>
      </c>
      <c r="U99" s="180">
        <f t="shared" si="22"/>
        <v>23.714285714285715</v>
      </c>
      <c r="V99" s="181">
        <f t="shared" si="23"/>
        <v>23.714285714285715</v>
      </c>
      <c r="W99" s="181">
        <f t="shared" si="24"/>
        <v>23.714285714285715</v>
      </c>
      <c r="X99" s="49" t="s">
        <v>2131</v>
      </c>
      <c r="Y99" s="40">
        <f t="shared" si="20"/>
        <v>281</v>
      </c>
      <c r="Z99" s="332" t="s">
        <v>43</v>
      </c>
      <c r="AA99" s="43" t="s">
        <v>102</v>
      </c>
      <c r="AB99" s="163" t="s">
        <v>3886</v>
      </c>
      <c r="AC99" s="407"/>
    </row>
    <row r="100" spans="1:29" ht="136.5" hidden="1" customHeight="1" x14ac:dyDescent="0.25">
      <c r="A100" s="32">
        <v>90</v>
      </c>
      <c r="B100" s="33" t="s">
        <v>2788</v>
      </c>
      <c r="C100" s="42" t="s">
        <v>32</v>
      </c>
      <c r="D100" s="53" t="s">
        <v>108</v>
      </c>
      <c r="E100" s="58"/>
      <c r="F100" s="37" t="s">
        <v>2402</v>
      </c>
      <c r="G100" s="38">
        <f t="shared" si="12"/>
        <v>361</v>
      </c>
      <c r="H100" s="49" t="s">
        <v>388</v>
      </c>
      <c r="I100" s="38">
        <f t="shared" si="13"/>
        <v>102</v>
      </c>
      <c r="J100" s="49" t="s">
        <v>389</v>
      </c>
      <c r="K100" s="40">
        <f t="shared" si="14"/>
        <v>213</v>
      </c>
      <c r="L100" s="58">
        <v>61</v>
      </c>
      <c r="M100" s="49" t="s">
        <v>326</v>
      </c>
      <c r="N100" s="38">
        <f t="shared" si="15"/>
        <v>166</v>
      </c>
      <c r="O100" s="49" t="s">
        <v>327</v>
      </c>
      <c r="P100" s="189">
        <v>4</v>
      </c>
      <c r="Q100" s="185">
        <v>42569</v>
      </c>
      <c r="R100" s="185">
        <v>42735</v>
      </c>
      <c r="S100" s="178">
        <f t="shared" si="16"/>
        <v>23.714285714285715</v>
      </c>
      <c r="T100" s="179">
        <v>1</v>
      </c>
      <c r="U100" s="180">
        <f t="shared" si="22"/>
        <v>23.714285714285715</v>
      </c>
      <c r="V100" s="181">
        <f t="shared" si="23"/>
        <v>23.714285714285715</v>
      </c>
      <c r="W100" s="181">
        <f t="shared" si="24"/>
        <v>23.714285714285715</v>
      </c>
      <c r="X100" s="49" t="s">
        <v>2131</v>
      </c>
      <c r="Y100" s="40">
        <f t="shared" si="20"/>
        <v>281</v>
      </c>
      <c r="Z100" s="332" t="s">
        <v>43</v>
      </c>
      <c r="AA100" s="43" t="s">
        <v>102</v>
      </c>
      <c r="AB100" s="163" t="s">
        <v>3886</v>
      </c>
      <c r="AC100" s="407"/>
    </row>
    <row r="101" spans="1:29" ht="150" hidden="1" customHeight="1" x14ac:dyDescent="0.25">
      <c r="A101" s="32">
        <v>91</v>
      </c>
      <c r="B101" s="33" t="s">
        <v>312</v>
      </c>
      <c r="C101" s="42" t="s">
        <v>32</v>
      </c>
      <c r="D101" s="53" t="s">
        <v>108</v>
      </c>
      <c r="E101" s="36">
        <v>62</v>
      </c>
      <c r="F101" s="37" t="s">
        <v>2403</v>
      </c>
      <c r="G101" s="38">
        <f t="shared" si="12"/>
        <v>363</v>
      </c>
      <c r="H101" s="49" t="s">
        <v>394</v>
      </c>
      <c r="I101" s="38">
        <f t="shared" si="13"/>
        <v>150</v>
      </c>
      <c r="J101" s="49" t="s">
        <v>395</v>
      </c>
      <c r="K101" s="40">
        <f t="shared" si="14"/>
        <v>253</v>
      </c>
      <c r="L101" s="58">
        <v>62</v>
      </c>
      <c r="M101" s="49" t="s">
        <v>2189</v>
      </c>
      <c r="N101" s="38">
        <f t="shared" si="15"/>
        <v>390</v>
      </c>
      <c r="O101" s="49" t="s">
        <v>396</v>
      </c>
      <c r="P101" s="189">
        <v>4</v>
      </c>
      <c r="Q101" s="185">
        <v>42569</v>
      </c>
      <c r="R101" s="185">
        <v>42735</v>
      </c>
      <c r="S101" s="178">
        <f t="shared" si="16"/>
        <v>23.714285714285715</v>
      </c>
      <c r="T101" s="179">
        <v>1</v>
      </c>
      <c r="U101" s="180">
        <f t="shared" si="22"/>
        <v>23.714285714285715</v>
      </c>
      <c r="V101" s="181">
        <f t="shared" si="23"/>
        <v>23.714285714285715</v>
      </c>
      <c r="W101" s="181">
        <f t="shared" si="24"/>
        <v>23.714285714285715</v>
      </c>
      <c r="X101" s="49" t="s">
        <v>2333</v>
      </c>
      <c r="Y101" s="40">
        <f t="shared" si="20"/>
        <v>390</v>
      </c>
      <c r="Z101" s="332" t="s">
        <v>43</v>
      </c>
      <c r="AA101" s="43" t="s">
        <v>102</v>
      </c>
      <c r="AB101" s="163" t="s">
        <v>3886</v>
      </c>
      <c r="AC101" s="407"/>
    </row>
    <row r="102" spans="1:29" ht="150" hidden="1" customHeight="1" x14ac:dyDescent="0.25">
      <c r="A102" s="32">
        <v>92</v>
      </c>
      <c r="B102" s="33" t="s">
        <v>314</v>
      </c>
      <c r="C102" s="42" t="s">
        <v>32</v>
      </c>
      <c r="D102" s="44" t="s">
        <v>3499</v>
      </c>
      <c r="E102" s="36">
        <v>63</v>
      </c>
      <c r="F102" s="37" t="s">
        <v>2404</v>
      </c>
      <c r="G102" s="38">
        <f t="shared" si="12"/>
        <v>364</v>
      </c>
      <c r="H102" s="49" t="s">
        <v>398</v>
      </c>
      <c r="I102" s="38">
        <f t="shared" si="13"/>
        <v>171</v>
      </c>
      <c r="J102" s="49" t="s">
        <v>274</v>
      </c>
      <c r="K102" s="40">
        <f t="shared" si="14"/>
        <v>356</v>
      </c>
      <c r="L102" s="58">
        <v>63</v>
      </c>
      <c r="M102" s="49" t="s">
        <v>275</v>
      </c>
      <c r="N102" s="38">
        <f t="shared" si="15"/>
        <v>378</v>
      </c>
      <c r="O102" s="49" t="s">
        <v>399</v>
      </c>
      <c r="P102" s="189">
        <v>4</v>
      </c>
      <c r="Q102" s="185">
        <v>42569</v>
      </c>
      <c r="R102" s="185">
        <v>42735</v>
      </c>
      <c r="S102" s="178">
        <f t="shared" si="16"/>
        <v>23.714285714285715</v>
      </c>
      <c r="T102" s="179">
        <v>1</v>
      </c>
      <c r="U102" s="180">
        <f t="shared" si="22"/>
        <v>23.714285714285715</v>
      </c>
      <c r="V102" s="181">
        <f t="shared" si="23"/>
        <v>23.714285714285715</v>
      </c>
      <c r="W102" s="181">
        <f t="shared" si="24"/>
        <v>23.714285714285715</v>
      </c>
      <c r="X102" s="49" t="s">
        <v>2125</v>
      </c>
      <c r="Y102" s="40">
        <f t="shared" si="20"/>
        <v>390</v>
      </c>
      <c r="Z102" s="332" t="s">
        <v>43</v>
      </c>
      <c r="AA102" s="43" t="s">
        <v>102</v>
      </c>
      <c r="AB102" s="163" t="s">
        <v>3886</v>
      </c>
      <c r="AC102" s="407"/>
    </row>
    <row r="103" spans="1:29" ht="136.5" hidden="1" customHeight="1" x14ac:dyDescent="0.25">
      <c r="A103" s="32">
        <v>93</v>
      </c>
      <c r="B103" s="33" t="s">
        <v>2789</v>
      </c>
      <c r="C103" s="42" t="s">
        <v>32</v>
      </c>
      <c r="D103" s="44" t="s">
        <v>3133</v>
      </c>
      <c r="E103" s="36">
        <v>64</v>
      </c>
      <c r="F103" s="56" t="s">
        <v>2405</v>
      </c>
      <c r="G103" s="38">
        <f t="shared" si="12"/>
        <v>376</v>
      </c>
      <c r="H103" s="61" t="s">
        <v>401</v>
      </c>
      <c r="I103" s="38">
        <f t="shared" si="13"/>
        <v>150</v>
      </c>
      <c r="J103" s="56" t="s">
        <v>402</v>
      </c>
      <c r="K103" s="40">
        <f t="shared" si="14"/>
        <v>169</v>
      </c>
      <c r="L103" s="60">
        <v>64</v>
      </c>
      <c r="M103" s="56" t="s">
        <v>403</v>
      </c>
      <c r="N103" s="38">
        <f t="shared" si="15"/>
        <v>48</v>
      </c>
      <c r="O103" s="56" t="s">
        <v>404</v>
      </c>
      <c r="P103" s="188">
        <v>1</v>
      </c>
      <c r="Q103" s="185">
        <v>41214</v>
      </c>
      <c r="R103" s="185">
        <v>41455</v>
      </c>
      <c r="S103" s="178">
        <f t="shared" si="16"/>
        <v>34.428571428571431</v>
      </c>
      <c r="T103" s="179">
        <v>1</v>
      </c>
      <c r="U103" s="180">
        <f t="shared" si="22"/>
        <v>34.428571428571431</v>
      </c>
      <c r="V103" s="181">
        <f t="shared" si="23"/>
        <v>34.428571428571431</v>
      </c>
      <c r="W103" s="181">
        <f t="shared" si="24"/>
        <v>34.428571428571431</v>
      </c>
      <c r="X103" s="49" t="s">
        <v>405</v>
      </c>
      <c r="Y103" s="40">
        <f t="shared" si="20"/>
        <v>153</v>
      </c>
      <c r="Z103" s="336" t="s">
        <v>406</v>
      </c>
      <c r="AA103" s="43" t="s">
        <v>102</v>
      </c>
      <c r="AB103" s="163" t="s">
        <v>3886</v>
      </c>
      <c r="AC103" s="407"/>
    </row>
    <row r="104" spans="1:29" ht="136.5" hidden="1" customHeight="1" x14ac:dyDescent="0.25">
      <c r="A104" s="32">
        <v>94</v>
      </c>
      <c r="B104" s="33" t="s">
        <v>2790</v>
      </c>
      <c r="C104" s="42" t="s">
        <v>32</v>
      </c>
      <c r="D104" s="44" t="s">
        <v>3133</v>
      </c>
      <c r="E104" s="57"/>
      <c r="F104" s="56" t="s">
        <v>2405</v>
      </c>
      <c r="G104" s="38">
        <f t="shared" si="12"/>
        <v>376</v>
      </c>
      <c r="H104" s="61" t="s">
        <v>401</v>
      </c>
      <c r="I104" s="38">
        <f t="shared" si="13"/>
        <v>150</v>
      </c>
      <c r="J104" s="56" t="s">
        <v>402</v>
      </c>
      <c r="K104" s="40">
        <f t="shared" si="14"/>
        <v>169</v>
      </c>
      <c r="L104" s="60">
        <v>64</v>
      </c>
      <c r="M104" s="56" t="s">
        <v>408</v>
      </c>
      <c r="N104" s="38">
        <f t="shared" si="15"/>
        <v>117</v>
      </c>
      <c r="O104" s="56" t="s">
        <v>404</v>
      </c>
      <c r="P104" s="188">
        <v>1</v>
      </c>
      <c r="Q104" s="185">
        <v>41214</v>
      </c>
      <c r="R104" s="185">
        <v>41455</v>
      </c>
      <c r="S104" s="178">
        <f t="shared" si="16"/>
        <v>34.428571428571431</v>
      </c>
      <c r="T104" s="179">
        <v>1</v>
      </c>
      <c r="U104" s="180">
        <f t="shared" si="22"/>
        <v>34.428571428571431</v>
      </c>
      <c r="V104" s="181">
        <f t="shared" si="23"/>
        <v>34.428571428571431</v>
      </c>
      <c r="W104" s="181">
        <f t="shared" si="24"/>
        <v>34.428571428571431</v>
      </c>
      <c r="X104" s="49" t="s">
        <v>405</v>
      </c>
      <c r="Y104" s="40">
        <f t="shared" si="20"/>
        <v>153</v>
      </c>
      <c r="Z104" s="336" t="s">
        <v>406</v>
      </c>
      <c r="AA104" s="43" t="s">
        <v>102</v>
      </c>
      <c r="AB104" s="163" t="s">
        <v>3886</v>
      </c>
      <c r="AC104" s="407"/>
    </row>
    <row r="105" spans="1:29" ht="150" hidden="1" customHeight="1" x14ac:dyDescent="0.25">
      <c r="A105" s="32">
        <v>95</v>
      </c>
      <c r="B105" s="33" t="s">
        <v>2791</v>
      </c>
      <c r="C105" s="42" t="s">
        <v>32</v>
      </c>
      <c r="D105" s="53" t="s">
        <v>108</v>
      </c>
      <c r="E105" s="36">
        <v>65</v>
      </c>
      <c r="F105" s="37" t="s">
        <v>2406</v>
      </c>
      <c r="G105" s="38">
        <f t="shared" si="12"/>
        <v>380</v>
      </c>
      <c r="H105" s="49" t="s">
        <v>410</v>
      </c>
      <c r="I105" s="38">
        <f t="shared" si="13"/>
        <v>177</v>
      </c>
      <c r="J105" s="49" t="s">
        <v>395</v>
      </c>
      <c r="K105" s="40">
        <f t="shared" si="14"/>
        <v>253</v>
      </c>
      <c r="L105" s="58">
        <v>65</v>
      </c>
      <c r="M105" s="49" t="s">
        <v>2189</v>
      </c>
      <c r="N105" s="38">
        <f t="shared" si="15"/>
        <v>390</v>
      </c>
      <c r="O105" s="49" t="s">
        <v>396</v>
      </c>
      <c r="P105" s="189">
        <v>4</v>
      </c>
      <c r="Q105" s="185">
        <v>42569</v>
      </c>
      <c r="R105" s="185">
        <v>42735</v>
      </c>
      <c r="S105" s="178">
        <f t="shared" si="16"/>
        <v>23.714285714285715</v>
      </c>
      <c r="T105" s="179">
        <v>1</v>
      </c>
      <c r="U105" s="180">
        <f t="shared" si="22"/>
        <v>23.714285714285715</v>
      </c>
      <c r="V105" s="181">
        <f t="shared" si="23"/>
        <v>23.714285714285715</v>
      </c>
      <c r="W105" s="181">
        <f t="shared" si="24"/>
        <v>23.714285714285715</v>
      </c>
      <c r="X105" s="49" t="s">
        <v>2333</v>
      </c>
      <c r="Y105" s="40">
        <f t="shared" si="20"/>
        <v>390</v>
      </c>
      <c r="Z105" s="332" t="s">
        <v>43</v>
      </c>
      <c r="AA105" s="43" t="s">
        <v>102</v>
      </c>
      <c r="AB105" s="163" t="s">
        <v>3886</v>
      </c>
      <c r="AC105" s="407"/>
    </row>
    <row r="106" spans="1:29" ht="165" hidden="1" customHeight="1" x14ac:dyDescent="0.25">
      <c r="A106" s="32">
        <v>96</v>
      </c>
      <c r="B106" s="33" t="s">
        <v>323</v>
      </c>
      <c r="C106" s="42" t="s">
        <v>32</v>
      </c>
      <c r="D106" s="53" t="s">
        <v>108</v>
      </c>
      <c r="E106" s="36">
        <v>66</v>
      </c>
      <c r="F106" s="37" t="s">
        <v>2407</v>
      </c>
      <c r="G106" s="38">
        <f t="shared" si="12"/>
        <v>359</v>
      </c>
      <c r="H106" s="49" t="s">
        <v>412</v>
      </c>
      <c r="I106" s="38">
        <f t="shared" si="13"/>
        <v>164</v>
      </c>
      <c r="J106" s="49" t="s">
        <v>413</v>
      </c>
      <c r="K106" s="40">
        <f t="shared" si="14"/>
        <v>390</v>
      </c>
      <c r="L106" s="58">
        <v>66</v>
      </c>
      <c r="M106" s="49" t="s">
        <v>2193</v>
      </c>
      <c r="N106" s="38">
        <f t="shared" si="15"/>
        <v>390</v>
      </c>
      <c r="O106" s="49" t="s">
        <v>214</v>
      </c>
      <c r="P106" s="189">
        <v>1</v>
      </c>
      <c r="Q106" s="185">
        <v>42569</v>
      </c>
      <c r="R106" s="185">
        <v>42735</v>
      </c>
      <c r="S106" s="178">
        <f t="shared" si="16"/>
        <v>23.714285714285715</v>
      </c>
      <c r="T106" s="179">
        <v>1</v>
      </c>
      <c r="U106" s="180">
        <f t="shared" si="22"/>
        <v>23.714285714285715</v>
      </c>
      <c r="V106" s="181">
        <f t="shared" si="23"/>
        <v>23.714285714285715</v>
      </c>
      <c r="W106" s="181">
        <f t="shared" si="24"/>
        <v>23.714285714285715</v>
      </c>
      <c r="X106" s="49" t="s">
        <v>2125</v>
      </c>
      <c r="Y106" s="40">
        <f t="shared" si="20"/>
        <v>390</v>
      </c>
      <c r="Z106" s="332" t="s">
        <v>43</v>
      </c>
      <c r="AA106" s="43" t="s">
        <v>102</v>
      </c>
      <c r="AB106" s="163" t="s">
        <v>3886</v>
      </c>
      <c r="AC106" s="407"/>
    </row>
    <row r="107" spans="1:29" ht="165" hidden="1" customHeight="1" x14ac:dyDescent="0.25">
      <c r="A107" s="32">
        <v>97</v>
      </c>
      <c r="B107" s="33" t="s">
        <v>328</v>
      </c>
      <c r="C107" s="42" t="s">
        <v>32</v>
      </c>
      <c r="D107" s="53" t="s">
        <v>108</v>
      </c>
      <c r="E107" s="58"/>
      <c r="F107" s="37" t="s">
        <v>2407</v>
      </c>
      <c r="G107" s="38">
        <f t="shared" si="12"/>
        <v>359</v>
      </c>
      <c r="H107" s="49" t="s">
        <v>412</v>
      </c>
      <c r="I107" s="38">
        <f t="shared" si="13"/>
        <v>164</v>
      </c>
      <c r="J107" s="49" t="s">
        <v>413</v>
      </c>
      <c r="K107" s="40">
        <f t="shared" si="14"/>
        <v>390</v>
      </c>
      <c r="L107" s="58">
        <v>66</v>
      </c>
      <c r="M107" s="49" t="s">
        <v>2193</v>
      </c>
      <c r="N107" s="38">
        <f t="shared" si="15"/>
        <v>390</v>
      </c>
      <c r="O107" s="49" t="s">
        <v>214</v>
      </c>
      <c r="P107" s="189">
        <v>4</v>
      </c>
      <c r="Q107" s="185">
        <v>42569</v>
      </c>
      <c r="R107" s="185">
        <v>42735</v>
      </c>
      <c r="S107" s="178">
        <f t="shared" si="16"/>
        <v>23.714285714285715</v>
      </c>
      <c r="T107" s="179">
        <v>1</v>
      </c>
      <c r="U107" s="180">
        <f t="shared" si="22"/>
        <v>23.714285714285715</v>
      </c>
      <c r="V107" s="181">
        <f t="shared" si="23"/>
        <v>23.714285714285715</v>
      </c>
      <c r="W107" s="181">
        <f t="shared" si="24"/>
        <v>23.714285714285715</v>
      </c>
      <c r="X107" s="49" t="s">
        <v>2125</v>
      </c>
      <c r="Y107" s="40">
        <f t="shared" si="20"/>
        <v>390</v>
      </c>
      <c r="Z107" s="332" t="s">
        <v>43</v>
      </c>
      <c r="AA107" s="43" t="s">
        <v>102</v>
      </c>
      <c r="AB107" s="163" t="s">
        <v>3886</v>
      </c>
      <c r="AC107" s="407"/>
    </row>
    <row r="108" spans="1:29" ht="151.5" hidden="1" customHeight="1" x14ac:dyDescent="0.25">
      <c r="A108" s="32">
        <v>98</v>
      </c>
      <c r="B108" s="33" t="s">
        <v>332</v>
      </c>
      <c r="C108" s="42" t="s">
        <v>32</v>
      </c>
      <c r="D108" s="53" t="s">
        <v>108</v>
      </c>
      <c r="E108" s="36">
        <v>67</v>
      </c>
      <c r="F108" s="37" t="s">
        <v>2408</v>
      </c>
      <c r="G108" s="38">
        <f t="shared" si="12"/>
        <v>385</v>
      </c>
      <c r="H108" s="49" t="s">
        <v>416</v>
      </c>
      <c r="I108" s="38">
        <f t="shared" si="13"/>
        <v>90</v>
      </c>
      <c r="J108" s="61" t="s">
        <v>417</v>
      </c>
      <c r="K108" s="40">
        <f t="shared" si="14"/>
        <v>229</v>
      </c>
      <c r="L108" s="58">
        <v>67</v>
      </c>
      <c r="M108" s="61" t="s">
        <v>418</v>
      </c>
      <c r="N108" s="38">
        <f t="shared" si="15"/>
        <v>69</v>
      </c>
      <c r="O108" s="61" t="s">
        <v>419</v>
      </c>
      <c r="P108" s="189">
        <v>4</v>
      </c>
      <c r="Q108" s="185">
        <v>42569</v>
      </c>
      <c r="R108" s="185">
        <v>42735</v>
      </c>
      <c r="S108" s="178">
        <f t="shared" si="16"/>
        <v>23.714285714285715</v>
      </c>
      <c r="T108" s="179">
        <v>1</v>
      </c>
      <c r="U108" s="180">
        <f t="shared" si="22"/>
        <v>23.714285714285715</v>
      </c>
      <c r="V108" s="181">
        <f t="shared" si="23"/>
        <v>23.714285714285715</v>
      </c>
      <c r="W108" s="181">
        <f t="shared" si="24"/>
        <v>23.714285714285715</v>
      </c>
      <c r="X108" s="49" t="s">
        <v>2132</v>
      </c>
      <c r="Y108" s="40">
        <f t="shared" si="20"/>
        <v>149</v>
      </c>
      <c r="Z108" s="332" t="s">
        <v>43</v>
      </c>
      <c r="AA108" s="43" t="s">
        <v>102</v>
      </c>
      <c r="AB108" s="163" t="s">
        <v>3886</v>
      </c>
      <c r="AC108" s="407"/>
    </row>
    <row r="109" spans="1:29" ht="135" hidden="1" customHeight="1" x14ac:dyDescent="0.25">
      <c r="A109" s="32">
        <v>99</v>
      </c>
      <c r="B109" s="33" t="s">
        <v>333</v>
      </c>
      <c r="C109" s="42" t="s">
        <v>32</v>
      </c>
      <c r="D109" s="53" t="s">
        <v>33</v>
      </c>
      <c r="E109" s="36">
        <v>68</v>
      </c>
      <c r="F109" s="37" t="s">
        <v>2409</v>
      </c>
      <c r="G109" s="38">
        <f t="shared" si="12"/>
        <v>349</v>
      </c>
      <c r="H109" s="49" t="s">
        <v>421</v>
      </c>
      <c r="I109" s="38">
        <f t="shared" si="13"/>
        <v>81</v>
      </c>
      <c r="J109" s="49" t="s">
        <v>422</v>
      </c>
      <c r="K109" s="40">
        <f t="shared" si="14"/>
        <v>159</v>
      </c>
      <c r="L109" s="58">
        <v>68</v>
      </c>
      <c r="M109" s="49" t="s">
        <v>423</v>
      </c>
      <c r="N109" s="38">
        <f t="shared" si="15"/>
        <v>344</v>
      </c>
      <c r="O109" s="49" t="s">
        <v>214</v>
      </c>
      <c r="P109" s="189">
        <v>12</v>
      </c>
      <c r="Q109" s="185">
        <v>42569</v>
      </c>
      <c r="R109" s="185">
        <v>42735</v>
      </c>
      <c r="S109" s="178">
        <f t="shared" si="16"/>
        <v>23.714285714285715</v>
      </c>
      <c r="T109" s="179">
        <v>1</v>
      </c>
      <c r="U109" s="180">
        <f t="shared" si="22"/>
        <v>23.714285714285715</v>
      </c>
      <c r="V109" s="181">
        <f t="shared" si="23"/>
        <v>23.714285714285715</v>
      </c>
      <c r="W109" s="181">
        <f t="shared" si="24"/>
        <v>23.714285714285715</v>
      </c>
      <c r="X109" s="49" t="s">
        <v>2133</v>
      </c>
      <c r="Y109" s="40">
        <f t="shared" si="20"/>
        <v>372</v>
      </c>
      <c r="Z109" s="332" t="s">
        <v>43</v>
      </c>
      <c r="AA109" s="43" t="s">
        <v>102</v>
      </c>
      <c r="AB109" s="163" t="s">
        <v>3886</v>
      </c>
      <c r="AC109" s="407"/>
    </row>
    <row r="110" spans="1:29" ht="135" hidden="1" customHeight="1" x14ac:dyDescent="0.25">
      <c r="A110" s="32">
        <v>100</v>
      </c>
      <c r="B110" s="33" t="s">
        <v>2792</v>
      </c>
      <c r="C110" s="42" t="s">
        <v>32</v>
      </c>
      <c r="D110" s="53" t="s">
        <v>33</v>
      </c>
      <c r="E110" s="58"/>
      <c r="F110" s="37" t="s">
        <v>2409</v>
      </c>
      <c r="G110" s="38">
        <f t="shared" si="12"/>
        <v>349</v>
      </c>
      <c r="H110" s="49" t="s">
        <v>421</v>
      </c>
      <c r="I110" s="38">
        <f t="shared" si="13"/>
        <v>81</v>
      </c>
      <c r="J110" s="49" t="s">
        <v>422</v>
      </c>
      <c r="K110" s="40">
        <f t="shared" si="14"/>
        <v>159</v>
      </c>
      <c r="L110" s="58">
        <v>68</v>
      </c>
      <c r="M110" s="49" t="s">
        <v>423</v>
      </c>
      <c r="N110" s="38">
        <f t="shared" si="15"/>
        <v>344</v>
      </c>
      <c r="O110" s="49" t="s">
        <v>214</v>
      </c>
      <c r="P110" s="189">
        <v>4</v>
      </c>
      <c r="Q110" s="185">
        <v>42569</v>
      </c>
      <c r="R110" s="185">
        <v>42735</v>
      </c>
      <c r="S110" s="178">
        <f t="shared" si="16"/>
        <v>23.714285714285715</v>
      </c>
      <c r="T110" s="179">
        <v>1</v>
      </c>
      <c r="U110" s="180">
        <f t="shared" si="22"/>
        <v>23.714285714285715</v>
      </c>
      <c r="V110" s="181">
        <f t="shared" si="23"/>
        <v>23.714285714285715</v>
      </c>
      <c r="W110" s="181">
        <f t="shared" si="24"/>
        <v>23.714285714285715</v>
      </c>
      <c r="X110" s="49" t="s">
        <v>2133</v>
      </c>
      <c r="Y110" s="40">
        <f t="shared" si="20"/>
        <v>372</v>
      </c>
      <c r="Z110" s="332" t="s">
        <v>43</v>
      </c>
      <c r="AA110" s="43" t="s">
        <v>102</v>
      </c>
      <c r="AB110" s="163" t="s">
        <v>3886</v>
      </c>
      <c r="AC110" s="407"/>
    </row>
    <row r="111" spans="1:29" ht="150" hidden="1" customHeight="1" x14ac:dyDescent="0.25">
      <c r="A111" s="32">
        <v>101</v>
      </c>
      <c r="B111" s="33" t="s">
        <v>337</v>
      </c>
      <c r="C111" s="42" t="s">
        <v>32</v>
      </c>
      <c r="D111" s="53" t="s">
        <v>108</v>
      </c>
      <c r="E111" s="36">
        <v>69</v>
      </c>
      <c r="F111" s="37" t="s">
        <v>2410</v>
      </c>
      <c r="G111" s="38">
        <f t="shared" si="12"/>
        <v>302</v>
      </c>
      <c r="H111" s="49" t="s">
        <v>426</v>
      </c>
      <c r="I111" s="38">
        <f t="shared" si="13"/>
        <v>48</v>
      </c>
      <c r="J111" s="49" t="s">
        <v>427</v>
      </c>
      <c r="K111" s="40">
        <f t="shared" si="14"/>
        <v>384</v>
      </c>
      <c r="L111" s="58">
        <v>69</v>
      </c>
      <c r="M111" s="49" t="s">
        <v>275</v>
      </c>
      <c r="N111" s="38">
        <f t="shared" si="15"/>
        <v>378</v>
      </c>
      <c r="O111" s="49" t="s">
        <v>214</v>
      </c>
      <c r="P111" s="189">
        <v>4</v>
      </c>
      <c r="Q111" s="185">
        <v>42569</v>
      </c>
      <c r="R111" s="185">
        <v>42735</v>
      </c>
      <c r="S111" s="178">
        <f t="shared" si="16"/>
        <v>23.714285714285715</v>
      </c>
      <c r="T111" s="179">
        <v>1</v>
      </c>
      <c r="U111" s="180">
        <f t="shared" si="22"/>
        <v>23.714285714285715</v>
      </c>
      <c r="V111" s="181">
        <f t="shared" si="23"/>
        <v>23.714285714285715</v>
      </c>
      <c r="W111" s="181">
        <f t="shared" si="24"/>
        <v>23.714285714285715</v>
      </c>
      <c r="X111" s="49" t="s">
        <v>2125</v>
      </c>
      <c r="Y111" s="40">
        <f t="shared" si="20"/>
        <v>390</v>
      </c>
      <c r="Z111" s="332" t="s">
        <v>43</v>
      </c>
      <c r="AA111" s="43" t="s">
        <v>102</v>
      </c>
      <c r="AB111" s="163" t="s">
        <v>3886</v>
      </c>
      <c r="AC111" s="407"/>
    </row>
    <row r="112" spans="1:29" ht="150.75" hidden="1" customHeight="1" x14ac:dyDescent="0.25">
      <c r="A112" s="32">
        <v>102</v>
      </c>
      <c r="B112" s="33" t="s">
        <v>342</v>
      </c>
      <c r="C112" s="42" t="s">
        <v>32</v>
      </c>
      <c r="D112" s="53" t="s">
        <v>108</v>
      </c>
      <c r="E112" s="36">
        <v>70</v>
      </c>
      <c r="F112" s="37" t="s">
        <v>2411</v>
      </c>
      <c r="G112" s="38">
        <f t="shared" si="12"/>
        <v>388</v>
      </c>
      <c r="H112" s="49" t="s">
        <v>429</v>
      </c>
      <c r="I112" s="38">
        <f t="shared" si="13"/>
        <v>73</v>
      </c>
      <c r="J112" s="49" t="s">
        <v>427</v>
      </c>
      <c r="K112" s="40">
        <f t="shared" si="14"/>
        <v>384</v>
      </c>
      <c r="L112" s="58">
        <v>70</v>
      </c>
      <c r="M112" s="49" t="s">
        <v>275</v>
      </c>
      <c r="N112" s="38">
        <f t="shared" si="15"/>
        <v>378</v>
      </c>
      <c r="O112" s="49" t="s">
        <v>214</v>
      </c>
      <c r="P112" s="189">
        <v>4</v>
      </c>
      <c r="Q112" s="185">
        <v>42569</v>
      </c>
      <c r="R112" s="185">
        <v>42735</v>
      </c>
      <c r="S112" s="178">
        <f t="shared" si="16"/>
        <v>23.714285714285715</v>
      </c>
      <c r="T112" s="179">
        <v>1</v>
      </c>
      <c r="U112" s="180">
        <f t="shared" si="22"/>
        <v>23.714285714285715</v>
      </c>
      <c r="V112" s="181">
        <f t="shared" si="23"/>
        <v>23.714285714285715</v>
      </c>
      <c r="W112" s="181">
        <f t="shared" si="24"/>
        <v>23.714285714285715</v>
      </c>
      <c r="X112" s="49" t="s">
        <v>2125</v>
      </c>
      <c r="Y112" s="40">
        <f t="shared" si="20"/>
        <v>390</v>
      </c>
      <c r="Z112" s="332" t="s">
        <v>43</v>
      </c>
      <c r="AA112" s="43" t="s">
        <v>102</v>
      </c>
      <c r="AB112" s="163" t="s">
        <v>3886</v>
      </c>
      <c r="AC112" s="407"/>
    </row>
    <row r="113" spans="1:29" ht="136.5" hidden="1" customHeight="1" x14ac:dyDescent="0.25">
      <c r="A113" s="32">
        <v>103</v>
      </c>
      <c r="B113" s="33" t="s">
        <v>346</v>
      </c>
      <c r="C113" s="34" t="s">
        <v>32</v>
      </c>
      <c r="D113" s="51" t="s">
        <v>33</v>
      </c>
      <c r="E113" s="36">
        <v>71</v>
      </c>
      <c r="F113" s="37" t="s">
        <v>2412</v>
      </c>
      <c r="G113" s="38">
        <f t="shared" si="12"/>
        <v>358</v>
      </c>
      <c r="H113" s="49" t="s">
        <v>431</v>
      </c>
      <c r="I113" s="38">
        <f t="shared" si="13"/>
        <v>29</v>
      </c>
      <c r="J113" s="49" t="s">
        <v>432</v>
      </c>
      <c r="K113" s="38">
        <f t="shared" si="14"/>
        <v>313</v>
      </c>
      <c r="L113" s="52">
        <v>71</v>
      </c>
      <c r="M113" s="49" t="s">
        <v>433</v>
      </c>
      <c r="N113" s="38">
        <f t="shared" si="15"/>
        <v>189</v>
      </c>
      <c r="O113" s="49" t="s">
        <v>434</v>
      </c>
      <c r="P113" s="192">
        <v>1</v>
      </c>
      <c r="Q113" s="191">
        <v>42581</v>
      </c>
      <c r="R113" s="191">
        <v>42734</v>
      </c>
      <c r="S113" s="178">
        <f t="shared" si="16"/>
        <v>21.857142857142858</v>
      </c>
      <c r="T113" s="179">
        <v>1</v>
      </c>
      <c r="U113" s="180">
        <f t="shared" si="22"/>
        <v>21.857142857142858</v>
      </c>
      <c r="V113" s="181">
        <f t="shared" si="23"/>
        <v>21.857142857142858</v>
      </c>
      <c r="W113" s="181">
        <f t="shared" si="24"/>
        <v>21.857142857142858</v>
      </c>
      <c r="X113" s="49" t="s">
        <v>3519</v>
      </c>
      <c r="Y113" s="40">
        <f t="shared" si="20"/>
        <v>244</v>
      </c>
      <c r="Z113" s="334" t="s">
        <v>3136</v>
      </c>
      <c r="AA113" s="43" t="s">
        <v>102</v>
      </c>
      <c r="AB113" s="163" t="s">
        <v>3886</v>
      </c>
      <c r="AC113" s="407"/>
    </row>
    <row r="114" spans="1:29" ht="153" hidden="1" customHeight="1" x14ac:dyDescent="0.25">
      <c r="A114" s="32">
        <v>104</v>
      </c>
      <c r="B114" s="33" t="s">
        <v>350</v>
      </c>
      <c r="C114" s="42" t="s">
        <v>32</v>
      </c>
      <c r="D114" s="53" t="s">
        <v>33</v>
      </c>
      <c r="E114" s="36">
        <v>72</v>
      </c>
      <c r="F114" s="37" t="s">
        <v>2413</v>
      </c>
      <c r="G114" s="38">
        <f t="shared" si="12"/>
        <v>389</v>
      </c>
      <c r="H114" s="49" t="s">
        <v>436</v>
      </c>
      <c r="I114" s="38">
        <f t="shared" si="13"/>
        <v>58</v>
      </c>
      <c r="J114" s="49" t="s">
        <v>437</v>
      </c>
      <c r="K114" s="40">
        <f t="shared" si="14"/>
        <v>104</v>
      </c>
      <c r="L114" s="58">
        <v>72</v>
      </c>
      <c r="M114" s="49" t="s">
        <v>2194</v>
      </c>
      <c r="N114" s="38">
        <f t="shared" si="15"/>
        <v>388</v>
      </c>
      <c r="O114" s="49" t="s">
        <v>438</v>
      </c>
      <c r="P114" s="189">
        <v>16</v>
      </c>
      <c r="Q114" s="185">
        <v>42569</v>
      </c>
      <c r="R114" s="185">
        <v>42735</v>
      </c>
      <c r="S114" s="178">
        <f t="shared" si="16"/>
        <v>23.714285714285715</v>
      </c>
      <c r="T114" s="179">
        <v>1</v>
      </c>
      <c r="U114" s="180">
        <f t="shared" si="22"/>
        <v>23.714285714285715</v>
      </c>
      <c r="V114" s="181">
        <f t="shared" si="23"/>
        <v>23.714285714285715</v>
      </c>
      <c r="W114" s="181">
        <f t="shared" si="24"/>
        <v>23.714285714285715</v>
      </c>
      <c r="X114" s="49" t="s">
        <v>2134</v>
      </c>
      <c r="Y114" s="40">
        <f t="shared" si="20"/>
        <v>387</v>
      </c>
      <c r="Z114" s="332" t="s">
        <v>43</v>
      </c>
      <c r="AA114" s="43" t="s">
        <v>102</v>
      </c>
      <c r="AB114" s="163" t="s">
        <v>3886</v>
      </c>
      <c r="AC114" s="407"/>
    </row>
    <row r="115" spans="1:29" ht="162.75" hidden="1" customHeight="1" x14ac:dyDescent="0.25">
      <c r="A115" s="32">
        <v>105</v>
      </c>
      <c r="B115" s="33" t="s">
        <v>356</v>
      </c>
      <c r="C115" s="42" t="s">
        <v>32</v>
      </c>
      <c r="D115" s="53" t="s">
        <v>33</v>
      </c>
      <c r="E115" s="58"/>
      <c r="F115" s="37" t="s">
        <v>2413</v>
      </c>
      <c r="G115" s="38">
        <f t="shared" si="12"/>
        <v>389</v>
      </c>
      <c r="H115" s="49" t="s">
        <v>436</v>
      </c>
      <c r="I115" s="38">
        <f t="shared" si="13"/>
        <v>58</v>
      </c>
      <c r="J115" s="49" t="s">
        <v>437</v>
      </c>
      <c r="K115" s="40">
        <f t="shared" si="14"/>
        <v>104</v>
      </c>
      <c r="L115" s="58">
        <v>72</v>
      </c>
      <c r="M115" s="49" t="s">
        <v>2194</v>
      </c>
      <c r="N115" s="38">
        <f t="shared" si="15"/>
        <v>388</v>
      </c>
      <c r="O115" s="49" t="s">
        <v>438</v>
      </c>
      <c r="P115" s="189">
        <v>16</v>
      </c>
      <c r="Q115" s="185">
        <v>42569</v>
      </c>
      <c r="R115" s="185">
        <v>42735</v>
      </c>
      <c r="S115" s="178">
        <f t="shared" si="16"/>
        <v>23.714285714285715</v>
      </c>
      <c r="T115" s="179">
        <v>1</v>
      </c>
      <c r="U115" s="180">
        <f t="shared" si="22"/>
        <v>23.714285714285715</v>
      </c>
      <c r="V115" s="181">
        <f t="shared" si="23"/>
        <v>23.714285714285715</v>
      </c>
      <c r="W115" s="181">
        <f t="shared" si="24"/>
        <v>23.714285714285715</v>
      </c>
      <c r="X115" s="49" t="s">
        <v>2134</v>
      </c>
      <c r="Y115" s="40">
        <f t="shared" si="20"/>
        <v>387</v>
      </c>
      <c r="Z115" s="332" t="s">
        <v>43</v>
      </c>
      <c r="AA115" s="43" t="s">
        <v>102</v>
      </c>
      <c r="AB115" s="163" t="s">
        <v>3886</v>
      </c>
      <c r="AC115" s="407"/>
    </row>
    <row r="116" spans="1:29" ht="165" hidden="1" customHeight="1" x14ac:dyDescent="0.25">
      <c r="A116" s="32">
        <v>106</v>
      </c>
      <c r="B116" s="33" t="s">
        <v>363</v>
      </c>
      <c r="C116" s="42" t="s">
        <v>32</v>
      </c>
      <c r="D116" s="53" t="s">
        <v>33</v>
      </c>
      <c r="E116" s="36">
        <v>73</v>
      </c>
      <c r="F116" s="37" t="s">
        <v>2414</v>
      </c>
      <c r="G116" s="38">
        <f t="shared" si="12"/>
        <v>372</v>
      </c>
      <c r="H116" s="49" t="s">
        <v>441</v>
      </c>
      <c r="I116" s="38">
        <f t="shared" si="13"/>
        <v>77</v>
      </c>
      <c r="J116" s="49" t="s">
        <v>442</v>
      </c>
      <c r="K116" s="40">
        <f t="shared" si="14"/>
        <v>387</v>
      </c>
      <c r="L116" s="58">
        <v>73</v>
      </c>
      <c r="M116" s="49" t="s">
        <v>443</v>
      </c>
      <c r="N116" s="38">
        <f t="shared" si="15"/>
        <v>347</v>
      </c>
      <c r="O116" s="49" t="s">
        <v>214</v>
      </c>
      <c r="P116" s="189">
        <v>4</v>
      </c>
      <c r="Q116" s="185">
        <v>42569</v>
      </c>
      <c r="R116" s="185">
        <v>42735</v>
      </c>
      <c r="S116" s="178">
        <f t="shared" si="16"/>
        <v>23.714285714285715</v>
      </c>
      <c r="T116" s="179">
        <v>1</v>
      </c>
      <c r="U116" s="180">
        <f t="shared" si="22"/>
        <v>23.714285714285715</v>
      </c>
      <c r="V116" s="181">
        <f t="shared" si="23"/>
        <v>23.714285714285715</v>
      </c>
      <c r="W116" s="181">
        <f t="shared" si="24"/>
        <v>23.714285714285715</v>
      </c>
      <c r="X116" s="49" t="s">
        <v>2168</v>
      </c>
      <c r="Y116" s="40">
        <f t="shared" si="20"/>
        <v>379</v>
      </c>
      <c r="Z116" s="332" t="s">
        <v>43</v>
      </c>
      <c r="AA116" s="43" t="s">
        <v>102</v>
      </c>
      <c r="AB116" s="163" t="s">
        <v>3886</v>
      </c>
      <c r="AC116" s="407"/>
    </row>
    <row r="117" spans="1:29" ht="150.75" hidden="1" customHeight="1" x14ac:dyDescent="0.25">
      <c r="A117" s="32">
        <v>107</v>
      </c>
      <c r="B117" s="33" t="s">
        <v>368</v>
      </c>
      <c r="C117" s="42" t="s">
        <v>32</v>
      </c>
      <c r="D117" s="53" t="s">
        <v>33</v>
      </c>
      <c r="E117" s="36">
        <v>74</v>
      </c>
      <c r="F117" s="56" t="s">
        <v>2415</v>
      </c>
      <c r="G117" s="38">
        <f t="shared" si="12"/>
        <v>389</v>
      </c>
      <c r="H117" s="56" t="s">
        <v>445</v>
      </c>
      <c r="I117" s="38">
        <f t="shared" si="13"/>
        <v>133</v>
      </c>
      <c r="J117" s="56" t="s">
        <v>233</v>
      </c>
      <c r="K117" s="40">
        <f t="shared" si="14"/>
        <v>199</v>
      </c>
      <c r="L117" s="60">
        <v>74</v>
      </c>
      <c r="M117" s="56" t="s">
        <v>234</v>
      </c>
      <c r="N117" s="38">
        <f t="shared" si="15"/>
        <v>173</v>
      </c>
      <c r="O117" s="56" t="s">
        <v>235</v>
      </c>
      <c r="P117" s="188">
        <v>2</v>
      </c>
      <c r="Q117" s="185">
        <v>41214</v>
      </c>
      <c r="R117" s="185">
        <v>41455</v>
      </c>
      <c r="S117" s="178">
        <f t="shared" si="16"/>
        <v>34.428571428571431</v>
      </c>
      <c r="T117" s="179">
        <v>1</v>
      </c>
      <c r="U117" s="180">
        <f t="shared" si="22"/>
        <v>34.428571428571431</v>
      </c>
      <c r="V117" s="181">
        <f t="shared" si="23"/>
        <v>34.428571428571431</v>
      </c>
      <c r="W117" s="181">
        <f t="shared" si="24"/>
        <v>34.428571428571431</v>
      </c>
      <c r="X117" s="49" t="s">
        <v>446</v>
      </c>
      <c r="Y117" s="40">
        <f t="shared" si="20"/>
        <v>364</v>
      </c>
      <c r="Z117" s="335" t="s">
        <v>237</v>
      </c>
      <c r="AA117" s="43" t="s">
        <v>102</v>
      </c>
      <c r="AB117" s="163" t="s">
        <v>3886</v>
      </c>
      <c r="AC117" s="407"/>
    </row>
    <row r="118" spans="1:29" ht="152.25" hidden="1" customHeight="1" x14ac:dyDescent="0.25">
      <c r="A118" s="32">
        <v>108</v>
      </c>
      <c r="B118" s="33" t="s">
        <v>370</v>
      </c>
      <c r="C118" s="42" t="s">
        <v>32</v>
      </c>
      <c r="D118" s="53" t="s">
        <v>33</v>
      </c>
      <c r="E118" s="36">
        <v>75</v>
      </c>
      <c r="F118" s="37" t="s">
        <v>2416</v>
      </c>
      <c r="G118" s="38">
        <f t="shared" si="12"/>
        <v>389</v>
      </c>
      <c r="H118" s="49" t="s">
        <v>448</v>
      </c>
      <c r="I118" s="38">
        <f t="shared" si="13"/>
        <v>32</v>
      </c>
      <c r="J118" s="49" t="s">
        <v>449</v>
      </c>
      <c r="K118" s="40">
        <f t="shared" si="14"/>
        <v>101</v>
      </c>
      <c r="L118" s="58">
        <v>75</v>
      </c>
      <c r="M118" s="49" t="s">
        <v>450</v>
      </c>
      <c r="N118" s="38">
        <f t="shared" si="15"/>
        <v>62</v>
      </c>
      <c r="O118" s="49" t="s">
        <v>451</v>
      </c>
      <c r="P118" s="189">
        <v>1</v>
      </c>
      <c r="Q118" s="185">
        <v>42551</v>
      </c>
      <c r="R118" s="185">
        <v>42582</v>
      </c>
      <c r="S118" s="178">
        <f t="shared" si="16"/>
        <v>4.4285714285714288</v>
      </c>
      <c r="T118" s="179">
        <v>1</v>
      </c>
      <c r="U118" s="180">
        <f t="shared" si="22"/>
        <v>4.4285714285714288</v>
      </c>
      <c r="V118" s="181">
        <f t="shared" si="23"/>
        <v>4.4285714285714288</v>
      </c>
      <c r="W118" s="181">
        <f t="shared" si="24"/>
        <v>4.4285714285714288</v>
      </c>
      <c r="X118" s="49" t="s">
        <v>452</v>
      </c>
      <c r="Y118" s="40">
        <f t="shared" si="20"/>
        <v>151</v>
      </c>
      <c r="Z118" s="332" t="s">
        <v>57</v>
      </c>
      <c r="AA118" s="43" t="s">
        <v>102</v>
      </c>
      <c r="AB118" s="163" t="s">
        <v>3886</v>
      </c>
      <c r="AC118" s="407"/>
    </row>
    <row r="119" spans="1:29" ht="152.25" hidden="1" customHeight="1" x14ac:dyDescent="0.25">
      <c r="A119" s="32">
        <v>109</v>
      </c>
      <c r="B119" s="33" t="s">
        <v>371</v>
      </c>
      <c r="C119" s="42" t="s">
        <v>32</v>
      </c>
      <c r="D119" s="53" t="s">
        <v>33</v>
      </c>
      <c r="E119" s="58"/>
      <c r="F119" s="37" t="s">
        <v>2416</v>
      </c>
      <c r="G119" s="38">
        <f t="shared" si="12"/>
        <v>389</v>
      </c>
      <c r="H119" s="49" t="s">
        <v>448</v>
      </c>
      <c r="I119" s="38">
        <f t="shared" si="13"/>
        <v>32</v>
      </c>
      <c r="J119" s="49" t="s">
        <v>454</v>
      </c>
      <c r="K119" s="40">
        <f t="shared" si="14"/>
        <v>101</v>
      </c>
      <c r="L119" s="58">
        <v>75</v>
      </c>
      <c r="M119" s="49" t="s">
        <v>450</v>
      </c>
      <c r="N119" s="38">
        <f t="shared" si="15"/>
        <v>62</v>
      </c>
      <c r="O119" s="49" t="s">
        <v>451</v>
      </c>
      <c r="P119" s="189">
        <v>1</v>
      </c>
      <c r="Q119" s="185">
        <v>42551</v>
      </c>
      <c r="R119" s="185">
        <v>42582</v>
      </c>
      <c r="S119" s="178">
        <f t="shared" si="16"/>
        <v>4.4285714285714288</v>
      </c>
      <c r="T119" s="179">
        <v>1</v>
      </c>
      <c r="U119" s="180">
        <f t="shared" si="22"/>
        <v>4.4285714285714288</v>
      </c>
      <c r="V119" s="181">
        <f t="shared" si="23"/>
        <v>4.4285714285714288</v>
      </c>
      <c r="W119" s="181">
        <f t="shared" si="24"/>
        <v>4.4285714285714288</v>
      </c>
      <c r="X119" s="49" t="s">
        <v>452</v>
      </c>
      <c r="Y119" s="40">
        <f t="shared" si="20"/>
        <v>151</v>
      </c>
      <c r="Z119" s="332" t="s">
        <v>57</v>
      </c>
      <c r="AA119" s="43" t="s">
        <v>102</v>
      </c>
      <c r="AB119" s="163" t="s">
        <v>3886</v>
      </c>
      <c r="AC119" s="407"/>
    </row>
    <row r="120" spans="1:29" ht="152.25" hidden="1" customHeight="1" x14ac:dyDescent="0.25">
      <c r="A120" s="32">
        <v>110</v>
      </c>
      <c r="B120" s="33" t="s">
        <v>376</v>
      </c>
      <c r="C120" s="42" t="s">
        <v>32</v>
      </c>
      <c r="D120" s="53" t="s">
        <v>33</v>
      </c>
      <c r="E120" s="58"/>
      <c r="F120" s="37" t="s">
        <v>2416</v>
      </c>
      <c r="G120" s="38">
        <f t="shared" si="12"/>
        <v>389</v>
      </c>
      <c r="H120" s="49" t="s">
        <v>448</v>
      </c>
      <c r="I120" s="38">
        <f t="shared" si="13"/>
        <v>32</v>
      </c>
      <c r="J120" s="49" t="s">
        <v>456</v>
      </c>
      <c r="K120" s="40">
        <f t="shared" si="14"/>
        <v>115</v>
      </c>
      <c r="L120" s="58">
        <v>75</v>
      </c>
      <c r="M120" s="49" t="s">
        <v>457</v>
      </c>
      <c r="N120" s="38">
        <f t="shared" si="15"/>
        <v>113</v>
      </c>
      <c r="O120" s="49" t="s">
        <v>458</v>
      </c>
      <c r="P120" s="189">
        <v>0</v>
      </c>
      <c r="Q120" s="185">
        <v>42582</v>
      </c>
      <c r="R120" s="185">
        <v>42947</v>
      </c>
      <c r="S120" s="178">
        <f t="shared" si="16"/>
        <v>52.142857142857146</v>
      </c>
      <c r="T120" s="179">
        <v>1</v>
      </c>
      <c r="U120" s="180">
        <f t="shared" ref="U120:U142" si="25">+S120*T120</f>
        <v>52.142857142857146</v>
      </c>
      <c r="V120" s="181">
        <f t="shared" ref="V120:V142" si="26">IF(R120&lt;=$C$5,U120,0)</f>
        <v>0</v>
      </c>
      <c r="W120" s="181">
        <f t="shared" ref="W120:W142" si="27">IF($C$5&gt;=R120,S120,0)</f>
        <v>0</v>
      </c>
      <c r="X120" s="49" t="s">
        <v>452</v>
      </c>
      <c r="Y120" s="40">
        <f t="shared" si="20"/>
        <v>151</v>
      </c>
      <c r="Z120" s="332" t="s">
        <v>57</v>
      </c>
      <c r="AA120" s="43" t="s">
        <v>102</v>
      </c>
      <c r="AB120" s="163" t="s">
        <v>3886</v>
      </c>
      <c r="AC120" s="407"/>
    </row>
    <row r="121" spans="1:29" ht="151.5" hidden="1" customHeight="1" x14ac:dyDescent="0.25">
      <c r="A121" s="32">
        <v>111</v>
      </c>
      <c r="B121" s="33" t="s">
        <v>382</v>
      </c>
      <c r="C121" s="42" t="s">
        <v>32</v>
      </c>
      <c r="D121" s="51" t="s">
        <v>33</v>
      </c>
      <c r="E121" s="36">
        <v>76</v>
      </c>
      <c r="F121" s="56" t="s">
        <v>2417</v>
      </c>
      <c r="G121" s="38">
        <f t="shared" si="12"/>
        <v>378</v>
      </c>
      <c r="H121" s="61" t="s">
        <v>461</v>
      </c>
      <c r="I121" s="38">
        <f t="shared" si="13"/>
        <v>155</v>
      </c>
      <c r="J121" s="56" t="s">
        <v>462</v>
      </c>
      <c r="K121" s="40">
        <f t="shared" si="14"/>
        <v>120</v>
      </c>
      <c r="L121" s="60">
        <v>76</v>
      </c>
      <c r="M121" s="56" t="s">
        <v>463</v>
      </c>
      <c r="N121" s="38">
        <f t="shared" si="15"/>
        <v>111</v>
      </c>
      <c r="O121" s="56" t="s">
        <v>464</v>
      </c>
      <c r="P121" s="188">
        <v>6</v>
      </c>
      <c r="Q121" s="185">
        <v>41214</v>
      </c>
      <c r="R121" s="185">
        <v>41389</v>
      </c>
      <c r="S121" s="178">
        <f t="shared" si="16"/>
        <v>25</v>
      </c>
      <c r="T121" s="179">
        <v>1</v>
      </c>
      <c r="U121" s="180">
        <f t="shared" si="25"/>
        <v>25</v>
      </c>
      <c r="V121" s="181">
        <f t="shared" si="26"/>
        <v>25</v>
      </c>
      <c r="W121" s="181">
        <f t="shared" si="27"/>
        <v>25</v>
      </c>
      <c r="X121" s="49" t="s">
        <v>3938</v>
      </c>
      <c r="Y121" s="40">
        <f t="shared" si="20"/>
        <v>166</v>
      </c>
      <c r="Z121" s="333" t="s">
        <v>2080</v>
      </c>
      <c r="AA121" s="43" t="s">
        <v>102</v>
      </c>
      <c r="AB121" s="163" t="s">
        <v>3886</v>
      </c>
      <c r="AC121" s="407"/>
    </row>
    <row r="122" spans="1:29" ht="151.5" hidden="1" customHeight="1" x14ac:dyDescent="0.25">
      <c r="A122" s="32">
        <v>112</v>
      </c>
      <c r="B122" s="33" t="s">
        <v>387</v>
      </c>
      <c r="C122" s="42" t="s">
        <v>32</v>
      </c>
      <c r="D122" s="51" t="s">
        <v>33</v>
      </c>
      <c r="E122" s="52"/>
      <c r="F122" s="56" t="s">
        <v>2417</v>
      </c>
      <c r="G122" s="38">
        <f t="shared" si="12"/>
        <v>378</v>
      </c>
      <c r="H122" s="61" t="s">
        <v>461</v>
      </c>
      <c r="I122" s="38">
        <f t="shared" si="13"/>
        <v>155</v>
      </c>
      <c r="J122" s="56" t="s">
        <v>462</v>
      </c>
      <c r="K122" s="40">
        <f t="shared" si="14"/>
        <v>120</v>
      </c>
      <c r="L122" s="60">
        <v>76</v>
      </c>
      <c r="M122" s="56" t="s">
        <v>465</v>
      </c>
      <c r="N122" s="38">
        <f t="shared" si="15"/>
        <v>50</v>
      </c>
      <c r="O122" s="56" t="s">
        <v>466</v>
      </c>
      <c r="P122" s="188">
        <v>3</v>
      </c>
      <c r="Q122" s="185">
        <v>41480</v>
      </c>
      <c r="R122" s="185">
        <v>41542</v>
      </c>
      <c r="S122" s="178">
        <f t="shared" si="16"/>
        <v>8.8571428571428577</v>
      </c>
      <c r="T122" s="179">
        <v>1</v>
      </c>
      <c r="U122" s="180">
        <f t="shared" si="25"/>
        <v>8.8571428571428577</v>
      </c>
      <c r="V122" s="181">
        <f t="shared" si="26"/>
        <v>8.8571428571428577</v>
      </c>
      <c r="W122" s="181">
        <f t="shared" si="27"/>
        <v>8.8571428571428577</v>
      </c>
      <c r="X122" s="49" t="s">
        <v>3939</v>
      </c>
      <c r="Y122" s="40">
        <f t="shared" si="20"/>
        <v>129</v>
      </c>
      <c r="Z122" s="333" t="s">
        <v>2080</v>
      </c>
      <c r="AA122" s="43" t="s">
        <v>102</v>
      </c>
      <c r="AB122" s="163" t="s">
        <v>3886</v>
      </c>
      <c r="AC122" s="407"/>
    </row>
    <row r="123" spans="1:29" ht="151.5" hidden="1" customHeight="1" x14ac:dyDescent="0.25">
      <c r="A123" s="32">
        <v>113</v>
      </c>
      <c r="B123" s="33" t="s">
        <v>392</v>
      </c>
      <c r="C123" s="42" t="s">
        <v>32</v>
      </c>
      <c r="D123" s="51" t="s">
        <v>33</v>
      </c>
      <c r="E123" s="52"/>
      <c r="F123" s="56" t="s">
        <v>2417</v>
      </c>
      <c r="G123" s="38">
        <f t="shared" si="12"/>
        <v>378</v>
      </c>
      <c r="H123" s="61" t="s">
        <v>461</v>
      </c>
      <c r="I123" s="38">
        <f t="shared" si="13"/>
        <v>155</v>
      </c>
      <c r="J123" s="56" t="s">
        <v>462</v>
      </c>
      <c r="K123" s="40">
        <f t="shared" si="14"/>
        <v>120</v>
      </c>
      <c r="L123" s="60">
        <v>76</v>
      </c>
      <c r="M123" s="56" t="s">
        <v>468</v>
      </c>
      <c r="N123" s="38">
        <f t="shared" si="15"/>
        <v>81</v>
      </c>
      <c r="O123" s="56" t="s">
        <v>469</v>
      </c>
      <c r="P123" s="188">
        <v>3</v>
      </c>
      <c r="Q123" s="185">
        <v>41542</v>
      </c>
      <c r="R123" s="185">
        <v>41577</v>
      </c>
      <c r="S123" s="178">
        <f t="shared" si="16"/>
        <v>5</v>
      </c>
      <c r="T123" s="179">
        <v>1</v>
      </c>
      <c r="U123" s="180">
        <f t="shared" si="25"/>
        <v>5</v>
      </c>
      <c r="V123" s="181">
        <f t="shared" si="26"/>
        <v>5</v>
      </c>
      <c r="W123" s="181">
        <f t="shared" si="27"/>
        <v>5</v>
      </c>
      <c r="X123" s="49" t="s">
        <v>470</v>
      </c>
      <c r="Y123" s="40">
        <f t="shared" si="20"/>
        <v>160</v>
      </c>
      <c r="Z123" s="333" t="s">
        <v>2080</v>
      </c>
      <c r="AA123" s="43" t="s">
        <v>102</v>
      </c>
      <c r="AB123" s="163" t="s">
        <v>3886</v>
      </c>
      <c r="AC123" s="407"/>
    </row>
    <row r="124" spans="1:29" ht="151.5" hidden="1" customHeight="1" x14ac:dyDescent="0.25">
      <c r="A124" s="32">
        <v>114</v>
      </c>
      <c r="B124" s="33" t="s">
        <v>393</v>
      </c>
      <c r="C124" s="34" t="s">
        <v>32</v>
      </c>
      <c r="D124" s="51" t="s">
        <v>33</v>
      </c>
      <c r="E124" s="36">
        <v>77</v>
      </c>
      <c r="F124" s="37" t="s">
        <v>2418</v>
      </c>
      <c r="G124" s="38">
        <f t="shared" si="12"/>
        <v>387</v>
      </c>
      <c r="H124" s="49" t="s">
        <v>472</v>
      </c>
      <c r="I124" s="38">
        <f t="shared" si="13"/>
        <v>39</v>
      </c>
      <c r="J124" s="39" t="s">
        <v>2906</v>
      </c>
      <c r="K124" s="38">
        <f t="shared" si="14"/>
        <v>288</v>
      </c>
      <c r="L124" s="36">
        <v>77</v>
      </c>
      <c r="M124" s="39" t="s">
        <v>2908</v>
      </c>
      <c r="N124" s="38">
        <f t="shared" si="15"/>
        <v>123</v>
      </c>
      <c r="O124" s="39" t="s">
        <v>2907</v>
      </c>
      <c r="P124" s="186">
        <v>1</v>
      </c>
      <c r="Q124" s="191">
        <v>42948</v>
      </c>
      <c r="R124" s="191">
        <v>43100</v>
      </c>
      <c r="S124" s="178">
        <f t="shared" si="16"/>
        <v>21.714285714285715</v>
      </c>
      <c r="T124" s="179">
        <v>1</v>
      </c>
      <c r="U124" s="180">
        <f t="shared" si="25"/>
        <v>21.714285714285715</v>
      </c>
      <c r="V124" s="181">
        <f t="shared" si="26"/>
        <v>0</v>
      </c>
      <c r="W124" s="181">
        <f t="shared" si="27"/>
        <v>0</v>
      </c>
      <c r="X124" s="49" t="s">
        <v>3606</v>
      </c>
      <c r="Y124" s="40">
        <f t="shared" si="20"/>
        <v>94</v>
      </c>
      <c r="Z124" s="332" t="s">
        <v>36</v>
      </c>
      <c r="AA124" s="43" t="s">
        <v>102</v>
      </c>
      <c r="AB124" s="163" t="s">
        <v>3886</v>
      </c>
      <c r="AC124" s="407"/>
    </row>
    <row r="125" spans="1:29" ht="151.5" hidden="1" customHeight="1" x14ac:dyDescent="0.25">
      <c r="A125" s="32">
        <v>115</v>
      </c>
      <c r="B125" s="33" t="s">
        <v>397</v>
      </c>
      <c r="C125" s="42" t="s">
        <v>32</v>
      </c>
      <c r="D125" s="53" t="s">
        <v>33</v>
      </c>
      <c r="E125" s="58"/>
      <c r="F125" s="37" t="s">
        <v>2418</v>
      </c>
      <c r="G125" s="38">
        <f t="shared" si="12"/>
        <v>387</v>
      </c>
      <c r="H125" s="49" t="s">
        <v>472</v>
      </c>
      <c r="I125" s="38">
        <f t="shared" si="13"/>
        <v>39</v>
      </c>
      <c r="J125" s="49" t="s">
        <v>474</v>
      </c>
      <c r="K125" s="40">
        <f t="shared" si="14"/>
        <v>133</v>
      </c>
      <c r="L125" s="58">
        <v>77</v>
      </c>
      <c r="M125" s="49" t="s">
        <v>475</v>
      </c>
      <c r="N125" s="38">
        <f t="shared" si="15"/>
        <v>64</v>
      </c>
      <c r="O125" s="49" t="s">
        <v>476</v>
      </c>
      <c r="P125" s="189">
        <v>2</v>
      </c>
      <c r="Q125" s="185">
        <v>42551</v>
      </c>
      <c r="R125" s="185">
        <v>42582</v>
      </c>
      <c r="S125" s="178">
        <f t="shared" si="16"/>
        <v>4.4285714285714288</v>
      </c>
      <c r="T125" s="179">
        <v>1</v>
      </c>
      <c r="U125" s="180">
        <f t="shared" si="25"/>
        <v>4.4285714285714288</v>
      </c>
      <c r="V125" s="181">
        <f t="shared" si="26"/>
        <v>4.4285714285714288</v>
      </c>
      <c r="W125" s="181">
        <f t="shared" si="27"/>
        <v>4.4285714285714288</v>
      </c>
      <c r="X125" s="49" t="s">
        <v>477</v>
      </c>
      <c r="Y125" s="40">
        <f t="shared" si="20"/>
        <v>380</v>
      </c>
      <c r="Z125" s="332" t="s">
        <v>57</v>
      </c>
      <c r="AA125" s="43" t="s">
        <v>102</v>
      </c>
      <c r="AB125" s="163" t="s">
        <v>3886</v>
      </c>
      <c r="AC125" s="407"/>
    </row>
    <row r="126" spans="1:29" ht="152.25" hidden="1" customHeight="1" x14ac:dyDescent="0.25">
      <c r="A126" s="32">
        <v>116</v>
      </c>
      <c r="B126" s="33" t="s">
        <v>400</v>
      </c>
      <c r="C126" s="42" t="s">
        <v>32</v>
      </c>
      <c r="D126" s="53" t="s">
        <v>33</v>
      </c>
      <c r="E126" s="36">
        <v>78</v>
      </c>
      <c r="F126" s="56" t="s">
        <v>2419</v>
      </c>
      <c r="G126" s="38">
        <f t="shared" si="12"/>
        <v>389</v>
      </c>
      <c r="H126" s="61" t="s">
        <v>479</v>
      </c>
      <c r="I126" s="38">
        <f t="shared" si="13"/>
        <v>55</v>
      </c>
      <c r="J126" s="56" t="s">
        <v>480</v>
      </c>
      <c r="K126" s="40">
        <f t="shared" si="14"/>
        <v>4</v>
      </c>
      <c r="L126" s="60">
        <v>78</v>
      </c>
      <c r="M126" s="56" t="s">
        <v>481</v>
      </c>
      <c r="N126" s="38">
        <f t="shared" si="15"/>
        <v>3</v>
      </c>
      <c r="O126" s="56" t="s">
        <v>480</v>
      </c>
      <c r="P126" s="188">
        <v>0</v>
      </c>
      <c r="Q126" s="185">
        <v>41214</v>
      </c>
      <c r="R126" s="185">
        <v>41547</v>
      </c>
      <c r="S126" s="178">
        <f t="shared" si="16"/>
        <v>47.571428571428569</v>
      </c>
      <c r="T126" s="179">
        <v>1</v>
      </c>
      <c r="U126" s="180">
        <f t="shared" si="25"/>
        <v>47.571428571428569</v>
      </c>
      <c r="V126" s="181">
        <f t="shared" si="26"/>
        <v>47.571428571428569</v>
      </c>
      <c r="W126" s="181">
        <f t="shared" si="27"/>
        <v>47.571428571428569</v>
      </c>
      <c r="X126" s="49" t="s">
        <v>3940</v>
      </c>
      <c r="Y126" s="40">
        <f t="shared" si="20"/>
        <v>182</v>
      </c>
      <c r="Z126" s="333" t="s">
        <v>2080</v>
      </c>
      <c r="AA126" s="43" t="s">
        <v>102</v>
      </c>
      <c r="AB126" s="163" t="s">
        <v>3886</v>
      </c>
      <c r="AC126" s="407"/>
    </row>
    <row r="127" spans="1:29" ht="151.5" hidden="1" customHeight="1" x14ac:dyDescent="0.25">
      <c r="A127" s="32">
        <v>117</v>
      </c>
      <c r="B127" s="33" t="s">
        <v>407</v>
      </c>
      <c r="C127" s="42" t="s">
        <v>32</v>
      </c>
      <c r="D127" s="53" t="s">
        <v>108</v>
      </c>
      <c r="E127" s="36">
        <v>79</v>
      </c>
      <c r="F127" s="37" t="s">
        <v>2420</v>
      </c>
      <c r="G127" s="38">
        <f t="shared" si="12"/>
        <v>384</v>
      </c>
      <c r="H127" s="49" t="s">
        <v>483</v>
      </c>
      <c r="I127" s="38">
        <f t="shared" si="13"/>
        <v>100</v>
      </c>
      <c r="J127" s="49" t="s">
        <v>484</v>
      </c>
      <c r="K127" s="40">
        <f t="shared" si="14"/>
        <v>75</v>
      </c>
      <c r="L127" s="58">
        <v>79</v>
      </c>
      <c r="M127" s="49" t="s">
        <v>485</v>
      </c>
      <c r="N127" s="38">
        <f t="shared" si="15"/>
        <v>110</v>
      </c>
      <c r="O127" s="49" t="s">
        <v>486</v>
      </c>
      <c r="P127" s="189">
        <v>1</v>
      </c>
      <c r="Q127" s="185">
        <v>41214</v>
      </c>
      <c r="R127" s="185">
        <v>41577</v>
      </c>
      <c r="S127" s="178">
        <f t="shared" si="16"/>
        <v>51.857142857142854</v>
      </c>
      <c r="T127" s="179">
        <v>1</v>
      </c>
      <c r="U127" s="180">
        <f t="shared" si="25"/>
        <v>51.857142857142854</v>
      </c>
      <c r="V127" s="181">
        <f t="shared" si="26"/>
        <v>51.857142857142854</v>
      </c>
      <c r="W127" s="181">
        <f t="shared" si="27"/>
        <v>51.857142857142854</v>
      </c>
      <c r="X127" s="37" t="s">
        <v>487</v>
      </c>
      <c r="Y127" s="40">
        <f t="shared" si="20"/>
        <v>84</v>
      </c>
      <c r="Z127" s="332" t="s">
        <v>57</v>
      </c>
      <c r="AA127" s="43" t="s">
        <v>102</v>
      </c>
      <c r="AB127" s="163" t="s">
        <v>3886</v>
      </c>
      <c r="AC127" s="407"/>
    </row>
    <row r="128" spans="1:29" ht="151.5" hidden="1" customHeight="1" x14ac:dyDescent="0.25">
      <c r="A128" s="32">
        <v>118</v>
      </c>
      <c r="B128" s="33" t="s">
        <v>409</v>
      </c>
      <c r="C128" s="42" t="s">
        <v>32</v>
      </c>
      <c r="D128" s="53" t="s">
        <v>108</v>
      </c>
      <c r="E128" s="58"/>
      <c r="F128" s="37" t="s">
        <v>2421</v>
      </c>
      <c r="G128" s="38">
        <f t="shared" si="12"/>
        <v>384</v>
      </c>
      <c r="H128" s="49" t="s">
        <v>483</v>
      </c>
      <c r="I128" s="38">
        <f t="shared" si="13"/>
        <v>100</v>
      </c>
      <c r="J128" s="49" t="s">
        <v>489</v>
      </c>
      <c r="K128" s="40">
        <f t="shared" si="14"/>
        <v>75</v>
      </c>
      <c r="L128" s="58">
        <v>79</v>
      </c>
      <c r="M128" s="49" t="s">
        <v>490</v>
      </c>
      <c r="N128" s="38">
        <f t="shared" si="15"/>
        <v>96</v>
      </c>
      <c r="O128" s="49" t="s">
        <v>491</v>
      </c>
      <c r="P128" s="189">
        <v>4</v>
      </c>
      <c r="Q128" s="185">
        <v>41214</v>
      </c>
      <c r="R128" s="185">
        <v>41547</v>
      </c>
      <c r="S128" s="178">
        <f t="shared" si="16"/>
        <v>47.571428571428569</v>
      </c>
      <c r="T128" s="179">
        <v>1</v>
      </c>
      <c r="U128" s="180">
        <f t="shared" si="25"/>
        <v>47.571428571428569</v>
      </c>
      <c r="V128" s="181">
        <f t="shared" si="26"/>
        <v>47.571428571428569</v>
      </c>
      <c r="W128" s="181">
        <f t="shared" si="27"/>
        <v>47.571428571428569</v>
      </c>
      <c r="X128" s="37" t="s">
        <v>487</v>
      </c>
      <c r="Y128" s="40">
        <f t="shared" si="20"/>
        <v>84</v>
      </c>
      <c r="Z128" s="332" t="s">
        <v>57</v>
      </c>
      <c r="AA128" s="43" t="s">
        <v>102</v>
      </c>
      <c r="AB128" s="163" t="s">
        <v>3886</v>
      </c>
      <c r="AC128" s="407"/>
    </row>
    <row r="129" spans="1:31" ht="151.5" hidden="1" customHeight="1" x14ac:dyDescent="0.25">
      <c r="A129" s="32">
        <v>119</v>
      </c>
      <c r="B129" s="33" t="s">
        <v>411</v>
      </c>
      <c r="C129" s="42" t="s">
        <v>32</v>
      </c>
      <c r="D129" s="53" t="s">
        <v>33</v>
      </c>
      <c r="E129" s="36">
        <v>80</v>
      </c>
      <c r="F129" s="56" t="s">
        <v>2422</v>
      </c>
      <c r="G129" s="38">
        <f t="shared" si="12"/>
        <v>387</v>
      </c>
      <c r="H129" s="61" t="s">
        <v>493</v>
      </c>
      <c r="I129" s="38">
        <f t="shared" si="13"/>
        <v>121</v>
      </c>
      <c r="J129" s="56" t="s">
        <v>494</v>
      </c>
      <c r="K129" s="40">
        <f t="shared" si="14"/>
        <v>171</v>
      </c>
      <c r="L129" s="60">
        <v>80</v>
      </c>
      <c r="M129" s="56" t="s">
        <v>495</v>
      </c>
      <c r="N129" s="38">
        <f t="shared" si="15"/>
        <v>99</v>
      </c>
      <c r="O129" s="56" t="s">
        <v>496</v>
      </c>
      <c r="P129" s="188">
        <v>3</v>
      </c>
      <c r="Q129" s="185">
        <v>41214</v>
      </c>
      <c r="R129" s="185">
        <v>41274</v>
      </c>
      <c r="S129" s="178">
        <f t="shared" si="16"/>
        <v>8.5714285714285712</v>
      </c>
      <c r="T129" s="179">
        <v>1</v>
      </c>
      <c r="U129" s="180">
        <f t="shared" si="25"/>
        <v>8.5714285714285712</v>
      </c>
      <c r="V129" s="181">
        <f t="shared" si="26"/>
        <v>8.5714285714285712</v>
      </c>
      <c r="W129" s="181">
        <f t="shared" si="27"/>
        <v>8.5714285714285712</v>
      </c>
      <c r="X129" s="49" t="s">
        <v>497</v>
      </c>
      <c r="Y129" s="40">
        <f t="shared" si="20"/>
        <v>163</v>
      </c>
      <c r="Z129" s="332" t="s">
        <v>43</v>
      </c>
      <c r="AA129" s="43" t="s">
        <v>102</v>
      </c>
      <c r="AB129" s="163" t="s">
        <v>3886</v>
      </c>
      <c r="AC129" s="407"/>
    </row>
    <row r="130" spans="1:31" ht="151.5" hidden="1" customHeight="1" x14ac:dyDescent="0.25">
      <c r="A130" s="32">
        <v>120</v>
      </c>
      <c r="B130" s="33" t="s">
        <v>414</v>
      </c>
      <c r="C130" s="42" t="s">
        <v>32</v>
      </c>
      <c r="D130" s="53" t="s">
        <v>33</v>
      </c>
      <c r="E130" s="36">
        <v>81</v>
      </c>
      <c r="F130" s="37" t="s">
        <v>2423</v>
      </c>
      <c r="G130" s="38">
        <f t="shared" si="12"/>
        <v>389</v>
      </c>
      <c r="H130" s="49" t="s">
        <v>499</v>
      </c>
      <c r="I130" s="38">
        <f t="shared" si="13"/>
        <v>63</v>
      </c>
      <c r="J130" s="39" t="s">
        <v>500</v>
      </c>
      <c r="K130" s="40">
        <f t="shared" si="14"/>
        <v>185</v>
      </c>
      <c r="L130" s="36">
        <v>81</v>
      </c>
      <c r="M130" s="39" t="s">
        <v>501</v>
      </c>
      <c r="N130" s="38">
        <f t="shared" si="15"/>
        <v>49</v>
      </c>
      <c r="O130" s="39" t="s">
        <v>502</v>
      </c>
      <c r="P130" s="186">
        <v>1</v>
      </c>
      <c r="Q130" s="190">
        <v>42156</v>
      </c>
      <c r="R130" s="190">
        <v>42369</v>
      </c>
      <c r="S130" s="178">
        <f t="shared" si="16"/>
        <v>30.428571428571427</v>
      </c>
      <c r="T130" s="179">
        <v>1</v>
      </c>
      <c r="U130" s="180">
        <f t="shared" si="25"/>
        <v>30.428571428571427</v>
      </c>
      <c r="V130" s="181">
        <f t="shared" si="26"/>
        <v>30.428571428571427</v>
      </c>
      <c r="W130" s="181">
        <f t="shared" si="27"/>
        <v>30.428571428571427</v>
      </c>
      <c r="X130" s="49" t="s">
        <v>503</v>
      </c>
      <c r="Y130" s="40">
        <f t="shared" si="20"/>
        <v>63</v>
      </c>
      <c r="Z130" s="332" t="s">
        <v>43</v>
      </c>
      <c r="AA130" s="43" t="s">
        <v>102</v>
      </c>
      <c r="AB130" s="163" t="s">
        <v>3886</v>
      </c>
      <c r="AC130" s="407"/>
    </row>
    <row r="131" spans="1:31" ht="152.25" hidden="1" customHeight="1" x14ac:dyDescent="0.25">
      <c r="A131" s="32">
        <v>121</v>
      </c>
      <c r="B131" s="33" t="s">
        <v>415</v>
      </c>
      <c r="C131" s="42" t="s">
        <v>32</v>
      </c>
      <c r="D131" s="44" t="s">
        <v>3499</v>
      </c>
      <c r="E131" s="36">
        <v>82</v>
      </c>
      <c r="F131" s="37" t="s">
        <v>2424</v>
      </c>
      <c r="G131" s="38">
        <f t="shared" si="12"/>
        <v>377</v>
      </c>
      <c r="H131" s="49" t="s">
        <v>505</v>
      </c>
      <c r="I131" s="38">
        <f t="shared" si="13"/>
        <v>42</v>
      </c>
      <c r="J131" s="49" t="s">
        <v>506</v>
      </c>
      <c r="K131" s="40">
        <f t="shared" si="14"/>
        <v>164</v>
      </c>
      <c r="L131" s="52">
        <v>82</v>
      </c>
      <c r="M131" s="39" t="s">
        <v>507</v>
      </c>
      <c r="N131" s="38">
        <f t="shared" si="15"/>
        <v>69</v>
      </c>
      <c r="O131" s="39" t="s">
        <v>508</v>
      </c>
      <c r="P131" s="186">
        <v>1</v>
      </c>
      <c r="Q131" s="190">
        <v>42216</v>
      </c>
      <c r="R131" s="190">
        <v>42581</v>
      </c>
      <c r="S131" s="178">
        <f t="shared" si="16"/>
        <v>52.142857142857146</v>
      </c>
      <c r="T131" s="179">
        <v>1</v>
      </c>
      <c r="U131" s="180">
        <f t="shared" si="25"/>
        <v>52.142857142857146</v>
      </c>
      <c r="V131" s="181">
        <f t="shared" si="26"/>
        <v>52.142857142857146</v>
      </c>
      <c r="W131" s="181">
        <f t="shared" si="27"/>
        <v>52.142857142857146</v>
      </c>
      <c r="X131" s="37" t="s">
        <v>2171</v>
      </c>
      <c r="Y131" s="40">
        <f t="shared" si="20"/>
        <v>236</v>
      </c>
      <c r="Z131" s="333" t="s">
        <v>2076</v>
      </c>
      <c r="AA131" s="43" t="s">
        <v>102</v>
      </c>
      <c r="AB131" s="163" t="s">
        <v>3886</v>
      </c>
      <c r="AC131" s="407"/>
    </row>
    <row r="132" spans="1:31" ht="152.25" hidden="1" customHeight="1" x14ac:dyDescent="0.25">
      <c r="A132" s="32">
        <v>122</v>
      </c>
      <c r="B132" s="33" t="s">
        <v>420</v>
      </c>
      <c r="C132" s="42" t="s">
        <v>32</v>
      </c>
      <c r="D132" s="44" t="s">
        <v>59</v>
      </c>
      <c r="E132" s="57"/>
      <c r="F132" s="37" t="s">
        <v>2424</v>
      </c>
      <c r="G132" s="38">
        <f t="shared" si="12"/>
        <v>377</v>
      </c>
      <c r="H132" s="49" t="s">
        <v>505</v>
      </c>
      <c r="I132" s="38">
        <f t="shared" si="13"/>
        <v>42</v>
      </c>
      <c r="J132" s="49" t="s">
        <v>510</v>
      </c>
      <c r="K132" s="40">
        <f t="shared" si="14"/>
        <v>164</v>
      </c>
      <c r="L132" s="58">
        <v>82</v>
      </c>
      <c r="M132" s="39" t="s">
        <v>507</v>
      </c>
      <c r="N132" s="38">
        <f t="shared" si="15"/>
        <v>69</v>
      </c>
      <c r="O132" s="39" t="s">
        <v>508</v>
      </c>
      <c r="P132" s="186">
        <v>5</v>
      </c>
      <c r="Q132" s="190">
        <v>42582</v>
      </c>
      <c r="R132" s="190">
        <v>42581</v>
      </c>
      <c r="S132" s="178">
        <f t="shared" si="16"/>
        <v>-0.14285714285714285</v>
      </c>
      <c r="T132" s="179">
        <v>1</v>
      </c>
      <c r="U132" s="180">
        <f t="shared" si="25"/>
        <v>-0.14285714285714285</v>
      </c>
      <c r="V132" s="181">
        <f t="shared" si="26"/>
        <v>-0.14285714285714285</v>
      </c>
      <c r="W132" s="181">
        <f t="shared" si="27"/>
        <v>-0.14285714285714285</v>
      </c>
      <c r="X132" s="37" t="s">
        <v>511</v>
      </c>
      <c r="Y132" s="40">
        <f t="shared" si="20"/>
        <v>130</v>
      </c>
      <c r="Z132" s="333" t="s">
        <v>2076</v>
      </c>
      <c r="AA132" s="43" t="s">
        <v>102</v>
      </c>
      <c r="AB132" s="163" t="s">
        <v>3886</v>
      </c>
      <c r="AC132" s="407"/>
    </row>
    <row r="133" spans="1:31" ht="151.5" hidden="1" customHeight="1" x14ac:dyDescent="0.25">
      <c r="A133" s="32">
        <v>123</v>
      </c>
      <c r="B133" s="33" t="s">
        <v>424</v>
      </c>
      <c r="C133" s="42" t="s">
        <v>32</v>
      </c>
      <c r="D133" s="53" t="s">
        <v>33</v>
      </c>
      <c r="E133" s="36">
        <v>83</v>
      </c>
      <c r="F133" s="37" t="s">
        <v>2425</v>
      </c>
      <c r="G133" s="38">
        <f t="shared" si="12"/>
        <v>389</v>
      </c>
      <c r="H133" s="49" t="s">
        <v>513</v>
      </c>
      <c r="I133" s="38">
        <f t="shared" si="13"/>
        <v>43</v>
      </c>
      <c r="J133" s="49" t="s">
        <v>2103</v>
      </c>
      <c r="K133" s="40">
        <f t="shared" si="14"/>
        <v>354</v>
      </c>
      <c r="L133" s="58">
        <v>83</v>
      </c>
      <c r="M133" s="49" t="s">
        <v>514</v>
      </c>
      <c r="N133" s="38">
        <f t="shared" si="15"/>
        <v>150</v>
      </c>
      <c r="O133" s="49" t="s">
        <v>515</v>
      </c>
      <c r="P133" s="189">
        <v>4</v>
      </c>
      <c r="Q133" s="185">
        <v>42566</v>
      </c>
      <c r="R133" s="185">
        <v>42930</v>
      </c>
      <c r="S133" s="178">
        <f t="shared" si="16"/>
        <v>52</v>
      </c>
      <c r="T133" s="179">
        <v>1</v>
      </c>
      <c r="U133" s="180">
        <f t="shared" si="25"/>
        <v>52</v>
      </c>
      <c r="V133" s="181">
        <f t="shared" si="26"/>
        <v>0</v>
      </c>
      <c r="W133" s="181">
        <f t="shared" si="27"/>
        <v>0</v>
      </c>
      <c r="X133" s="49" t="s">
        <v>3607</v>
      </c>
      <c r="Y133" s="40">
        <f t="shared" si="20"/>
        <v>337</v>
      </c>
      <c r="Z133" s="333" t="s">
        <v>2076</v>
      </c>
      <c r="AA133" s="43" t="s">
        <v>102</v>
      </c>
      <c r="AB133" s="163" t="s">
        <v>3886</v>
      </c>
      <c r="AC133" s="407"/>
    </row>
    <row r="134" spans="1:31" ht="136.5" hidden="1" customHeight="1" x14ac:dyDescent="0.25">
      <c r="A134" s="32">
        <v>124</v>
      </c>
      <c r="B134" s="33" t="s">
        <v>425</v>
      </c>
      <c r="C134" s="42" t="s">
        <v>32</v>
      </c>
      <c r="D134" s="44" t="s">
        <v>3499</v>
      </c>
      <c r="E134" s="36">
        <v>84</v>
      </c>
      <c r="F134" s="37" t="s">
        <v>2426</v>
      </c>
      <c r="G134" s="38">
        <f t="shared" si="12"/>
        <v>388</v>
      </c>
      <c r="H134" s="49" t="s">
        <v>517</v>
      </c>
      <c r="I134" s="38">
        <f t="shared" si="13"/>
        <v>75</v>
      </c>
      <c r="J134" s="49" t="s">
        <v>2104</v>
      </c>
      <c r="K134" s="40">
        <f t="shared" si="14"/>
        <v>307</v>
      </c>
      <c r="L134" s="58">
        <v>84</v>
      </c>
      <c r="M134" s="49" t="s">
        <v>518</v>
      </c>
      <c r="N134" s="38">
        <f t="shared" si="15"/>
        <v>193</v>
      </c>
      <c r="O134" s="49" t="s">
        <v>519</v>
      </c>
      <c r="P134" s="189">
        <v>1</v>
      </c>
      <c r="Q134" s="185">
        <v>42566</v>
      </c>
      <c r="R134" s="185">
        <v>42930</v>
      </c>
      <c r="S134" s="178">
        <f t="shared" si="16"/>
        <v>52</v>
      </c>
      <c r="T134" s="179">
        <v>1</v>
      </c>
      <c r="U134" s="180">
        <f t="shared" si="25"/>
        <v>52</v>
      </c>
      <c r="V134" s="181">
        <f t="shared" si="26"/>
        <v>0</v>
      </c>
      <c r="W134" s="181">
        <f t="shared" si="27"/>
        <v>0</v>
      </c>
      <c r="X134" s="49" t="s">
        <v>3608</v>
      </c>
      <c r="Y134" s="40">
        <f t="shared" si="20"/>
        <v>355</v>
      </c>
      <c r="Z134" s="333" t="s">
        <v>2076</v>
      </c>
      <c r="AA134" s="43" t="s">
        <v>102</v>
      </c>
      <c r="AB134" s="163" t="s">
        <v>3886</v>
      </c>
      <c r="AC134" s="407"/>
    </row>
    <row r="135" spans="1:31" ht="182.25" hidden="1" customHeight="1" x14ac:dyDescent="0.25">
      <c r="A135" s="32">
        <v>125</v>
      </c>
      <c r="B135" s="271" t="s">
        <v>428</v>
      </c>
      <c r="C135" s="272" t="s">
        <v>32</v>
      </c>
      <c r="D135" s="273" t="s">
        <v>3499</v>
      </c>
      <c r="E135" s="36">
        <v>85</v>
      </c>
      <c r="F135" s="263" t="s">
        <v>2427</v>
      </c>
      <c r="G135" s="38">
        <f t="shared" si="12"/>
        <v>389</v>
      </c>
      <c r="H135" s="270" t="s">
        <v>521</v>
      </c>
      <c r="I135" s="38">
        <f t="shared" si="13"/>
        <v>77</v>
      </c>
      <c r="J135" s="270" t="s">
        <v>4189</v>
      </c>
      <c r="K135" s="40">
        <f t="shared" si="14"/>
        <v>244</v>
      </c>
      <c r="L135" s="58">
        <v>85</v>
      </c>
      <c r="M135" s="270" t="s">
        <v>3904</v>
      </c>
      <c r="N135" s="38">
        <f t="shared" si="15"/>
        <v>142</v>
      </c>
      <c r="O135" s="270" t="s">
        <v>3906</v>
      </c>
      <c r="P135" s="264">
        <v>2</v>
      </c>
      <c r="Q135" s="265">
        <v>43296</v>
      </c>
      <c r="R135" s="265">
        <v>43312</v>
      </c>
      <c r="S135" s="266">
        <f t="shared" si="16"/>
        <v>2.2857142857142856</v>
      </c>
      <c r="T135" s="267">
        <v>1</v>
      </c>
      <c r="U135" s="268">
        <f t="shared" si="25"/>
        <v>2.2857142857142856</v>
      </c>
      <c r="V135" s="269">
        <f t="shared" si="26"/>
        <v>0</v>
      </c>
      <c r="W135" s="269">
        <f t="shared" si="27"/>
        <v>0</v>
      </c>
      <c r="X135" s="270" t="s">
        <v>4188</v>
      </c>
      <c r="Y135" s="40">
        <f t="shared" si="20"/>
        <v>147</v>
      </c>
      <c r="Z135" s="333" t="s">
        <v>2076</v>
      </c>
      <c r="AA135" s="43" t="s">
        <v>102</v>
      </c>
      <c r="AB135" s="163" t="s">
        <v>3886</v>
      </c>
      <c r="AC135" s="406" t="s">
        <v>4317</v>
      </c>
    </row>
    <row r="136" spans="1:31" ht="182.25" hidden="1" customHeight="1" x14ac:dyDescent="0.25">
      <c r="A136" s="32">
        <v>126</v>
      </c>
      <c r="B136" s="271" t="s">
        <v>430</v>
      </c>
      <c r="C136" s="272" t="s">
        <v>32</v>
      </c>
      <c r="D136" s="273" t="s">
        <v>59</v>
      </c>
      <c r="E136" s="57"/>
      <c r="F136" s="438" t="s">
        <v>2427</v>
      </c>
      <c r="G136" s="38">
        <f t="shared" si="12"/>
        <v>389</v>
      </c>
      <c r="H136" s="270" t="s">
        <v>521</v>
      </c>
      <c r="I136" s="38">
        <f t="shared" si="13"/>
        <v>77</v>
      </c>
      <c r="J136" s="270" t="s">
        <v>3903</v>
      </c>
      <c r="K136" s="40">
        <f t="shared" si="14"/>
        <v>120</v>
      </c>
      <c r="L136" s="58">
        <v>85</v>
      </c>
      <c r="M136" s="270" t="s">
        <v>3905</v>
      </c>
      <c r="N136" s="38">
        <f t="shared" si="15"/>
        <v>106</v>
      </c>
      <c r="O136" s="270" t="s">
        <v>4342</v>
      </c>
      <c r="P136" s="264">
        <v>2</v>
      </c>
      <c r="Q136" s="265">
        <v>43296</v>
      </c>
      <c r="R136" s="265">
        <v>43464</v>
      </c>
      <c r="S136" s="266">
        <f t="shared" si="16"/>
        <v>24</v>
      </c>
      <c r="T136" s="437">
        <v>1</v>
      </c>
      <c r="U136" s="268">
        <f t="shared" si="25"/>
        <v>24</v>
      </c>
      <c r="V136" s="269">
        <f t="shared" si="26"/>
        <v>0</v>
      </c>
      <c r="W136" s="269">
        <f t="shared" si="27"/>
        <v>0</v>
      </c>
      <c r="X136" s="270" t="s">
        <v>4343</v>
      </c>
      <c r="Y136" s="40">
        <f t="shared" si="20"/>
        <v>183</v>
      </c>
      <c r="Z136" s="333" t="s">
        <v>2076</v>
      </c>
      <c r="AA136" s="43" t="s">
        <v>102</v>
      </c>
      <c r="AB136" s="163" t="s">
        <v>3886</v>
      </c>
      <c r="AC136" s="406"/>
      <c r="AE136" s="165"/>
    </row>
    <row r="137" spans="1:31" ht="136.5" hidden="1" customHeight="1" x14ac:dyDescent="0.25">
      <c r="A137" s="32">
        <v>127</v>
      </c>
      <c r="B137" s="33" t="s">
        <v>435</v>
      </c>
      <c r="C137" s="42" t="s">
        <v>32</v>
      </c>
      <c r="D137" s="44" t="s">
        <v>3499</v>
      </c>
      <c r="E137" s="36">
        <v>86</v>
      </c>
      <c r="F137" s="56" t="s">
        <v>2428</v>
      </c>
      <c r="G137" s="38">
        <f t="shared" si="12"/>
        <v>382</v>
      </c>
      <c r="H137" s="61" t="s">
        <v>524</v>
      </c>
      <c r="I137" s="38">
        <f t="shared" si="13"/>
        <v>79</v>
      </c>
      <c r="J137" s="56" t="s">
        <v>525</v>
      </c>
      <c r="K137" s="40">
        <f t="shared" si="14"/>
        <v>194</v>
      </c>
      <c r="L137" s="60">
        <v>86</v>
      </c>
      <c r="M137" s="56" t="s">
        <v>526</v>
      </c>
      <c r="N137" s="38">
        <f t="shared" si="15"/>
        <v>87</v>
      </c>
      <c r="O137" s="56" t="s">
        <v>527</v>
      </c>
      <c r="P137" s="188">
        <v>1</v>
      </c>
      <c r="Q137" s="185">
        <v>41244</v>
      </c>
      <c r="R137" s="185">
        <v>41274</v>
      </c>
      <c r="S137" s="178">
        <f t="shared" si="16"/>
        <v>4.2857142857142856</v>
      </c>
      <c r="T137" s="179">
        <v>1</v>
      </c>
      <c r="U137" s="180">
        <f t="shared" si="25"/>
        <v>4.2857142857142856</v>
      </c>
      <c r="V137" s="181">
        <f t="shared" si="26"/>
        <v>4.2857142857142856</v>
      </c>
      <c r="W137" s="181">
        <f t="shared" si="27"/>
        <v>4.2857142857142856</v>
      </c>
      <c r="X137" s="49" t="s">
        <v>528</v>
      </c>
      <c r="Y137" s="40">
        <f t="shared" si="20"/>
        <v>225</v>
      </c>
      <c r="Z137" s="336" t="s">
        <v>3848</v>
      </c>
      <c r="AA137" s="43" t="s">
        <v>102</v>
      </c>
      <c r="AB137" s="163" t="s">
        <v>3886</v>
      </c>
      <c r="AC137" s="407"/>
    </row>
    <row r="138" spans="1:31" ht="136.5" hidden="1" customHeight="1" x14ac:dyDescent="0.25">
      <c r="A138" s="32">
        <v>128</v>
      </c>
      <c r="B138" s="33" t="s">
        <v>439</v>
      </c>
      <c r="C138" s="42" t="s">
        <v>32</v>
      </c>
      <c r="D138" s="44" t="s">
        <v>3132</v>
      </c>
      <c r="E138" s="57"/>
      <c r="F138" s="56" t="s">
        <v>2428</v>
      </c>
      <c r="G138" s="38">
        <f t="shared" si="12"/>
        <v>382</v>
      </c>
      <c r="H138" s="61" t="s">
        <v>524</v>
      </c>
      <c r="I138" s="38">
        <f t="shared" si="13"/>
        <v>79</v>
      </c>
      <c r="J138" s="56" t="s">
        <v>525</v>
      </c>
      <c r="K138" s="40">
        <f t="shared" si="14"/>
        <v>194</v>
      </c>
      <c r="L138" s="60">
        <v>86</v>
      </c>
      <c r="M138" s="56" t="s">
        <v>530</v>
      </c>
      <c r="N138" s="38">
        <f t="shared" si="15"/>
        <v>106</v>
      </c>
      <c r="O138" s="56" t="s">
        <v>531</v>
      </c>
      <c r="P138" s="188">
        <v>1</v>
      </c>
      <c r="Q138" s="185">
        <v>41276</v>
      </c>
      <c r="R138" s="185">
        <v>41304</v>
      </c>
      <c r="S138" s="178">
        <f t="shared" si="16"/>
        <v>4</v>
      </c>
      <c r="T138" s="179">
        <v>1</v>
      </c>
      <c r="U138" s="180">
        <f t="shared" si="25"/>
        <v>4</v>
      </c>
      <c r="V138" s="181">
        <f t="shared" si="26"/>
        <v>4</v>
      </c>
      <c r="W138" s="181">
        <f t="shared" si="27"/>
        <v>4</v>
      </c>
      <c r="X138" s="200" t="s">
        <v>532</v>
      </c>
      <c r="Y138" s="40">
        <f t="shared" si="20"/>
        <v>388</v>
      </c>
      <c r="Z138" s="336" t="s">
        <v>3848</v>
      </c>
      <c r="AA138" s="43" t="s">
        <v>102</v>
      </c>
      <c r="AB138" s="163" t="s">
        <v>3886</v>
      </c>
      <c r="AC138" s="407"/>
    </row>
    <row r="139" spans="1:31" ht="136.5" hidden="1" customHeight="1" x14ac:dyDescent="0.25">
      <c r="A139" s="32">
        <v>129</v>
      </c>
      <c r="B139" s="33" t="s">
        <v>440</v>
      </c>
      <c r="C139" s="42" t="s">
        <v>32</v>
      </c>
      <c r="D139" s="44" t="s">
        <v>3132</v>
      </c>
      <c r="E139" s="57"/>
      <c r="F139" s="56" t="s">
        <v>2428</v>
      </c>
      <c r="G139" s="38">
        <f t="shared" ref="G139:G202" si="28">LEN(F139)</f>
        <v>382</v>
      </c>
      <c r="H139" s="61" t="s">
        <v>524</v>
      </c>
      <c r="I139" s="38">
        <f t="shared" ref="I139:I202" si="29">LEN(H139)</f>
        <v>79</v>
      </c>
      <c r="J139" s="56" t="s">
        <v>525</v>
      </c>
      <c r="K139" s="40">
        <f t="shared" ref="K139:K202" si="30">LEN(J139)</f>
        <v>194</v>
      </c>
      <c r="L139" s="60">
        <v>86</v>
      </c>
      <c r="M139" s="56" t="s">
        <v>534</v>
      </c>
      <c r="N139" s="38">
        <f t="shared" ref="N139:N202" si="31">LEN(M139)</f>
        <v>47</v>
      </c>
      <c r="O139" s="56" t="s">
        <v>535</v>
      </c>
      <c r="P139" s="188">
        <v>1</v>
      </c>
      <c r="Q139" s="185">
        <v>41276</v>
      </c>
      <c r="R139" s="185">
        <v>41304</v>
      </c>
      <c r="S139" s="178">
        <f t="shared" ref="S139:S202" si="32">(+R139-Q139)/7</f>
        <v>4</v>
      </c>
      <c r="T139" s="179">
        <v>1</v>
      </c>
      <c r="U139" s="180">
        <f t="shared" si="25"/>
        <v>4</v>
      </c>
      <c r="V139" s="181">
        <f t="shared" si="26"/>
        <v>4</v>
      </c>
      <c r="W139" s="181">
        <f t="shared" si="27"/>
        <v>4</v>
      </c>
      <c r="X139" s="49" t="s">
        <v>536</v>
      </c>
      <c r="Y139" s="40">
        <f t="shared" ref="Y139:Y202" si="33">LEN(X139)</f>
        <v>122</v>
      </c>
      <c r="Z139" s="336" t="s">
        <v>3848</v>
      </c>
      <c r="AA139" s="43" t="s">
        <v>102</v>
      </c>
      <c r="AB139" s="163" t="s">
        <v>3886</v>
      </c>
      <c r="AC139" s="407"/>
    </row>
    <row r="140" spans="1:31" ht="136.5" hidden="1" customHeight="1" x14ac:dyDescent="0.25">
      <c r="A140" s="32">
        <v>130</v>
      </c>
      <c r="B140" s="33" t="s">
        <v>444</v>
      </c>
      <c r="C140" s="42" t="s">
        <v>32</v>
      </c>
      <c r="D140" s="44" t="s">
        <v>3132</v>
      </c>
      <c r="E140" s="57"/>
      <c r="F140" s="56" t="s">
        <v>2428</v>
      </c>
      <c r="G140" s="38">
        <f t="shared" si="28"/>
        <v>382</v>
      </c>
      <c r="H140" s="61" t="s">
        <v>524</v>
      </c>
      <c r="I140" s="38">
        <f t="shared" si="29"/>
        <v>79</v>
      </c>
      <c r="J140" s="56" t="s">
        <v>525</v>
      </c>
      <c r="K140" s="40">
        <f t="shared" si="30"/>
        <v>194</v>
      </c>
      <c r="L140" s="60">
        <v>86</v>
      </c>
      <c r="M140" s="56" t="s">
        <v>538</v>
      </c>
      <c r="N140" s="38">
        <f t="shared" si="31"/>
        <v>78</v>
      </c>
      <c r="O140" s="56" t="s">
        <v>539</v>
      </c>
      <c r="P140" s="188">
        <v>1</v>
      </c>
      <c r="Q140" s="185">
        <v>41276</v>
      </c>
      <c r="R140" s="185">
        <v>41304</v>
      </c>
      <c r="S140" s="178">
        <f t="shared" si="32"/>
        <v>4</v>
      </c>
      <c r="T140" s="179">
        <v>1</v>
      </c>
      <c r="U140" s="180">
        <f t="shared" si="25"/>
        <v>4</v>
      </c>
      <c r="V140" s="181">
        <f t="shared" si="26"/>
        <v>4</v>
      </c>
      <c r="W140" s="181">
        <f t="shared" si="27"/>
        <v>4</v>
      </c>
      <c r="X140" s="49" t="s">
        <v>540</v>
      </c>
      <c r="Y140" s="40">
        <f t="shared" si="33"/>
        <v>182</v>
      </c>
      <c r="Z140" s="336" t="s">
        <v>3848</v>
      </c>
      <c r="AA140" s="43" t="s">
        <v>102</v>
      </c>
      <c r="AB140" s="163" t="s">
        <v>3886</v>
      </c>
      <c r="AC140" s="407"/>
    </row>
    <row r="141" spans="1:31" ht="136.5" hidden="1" customHeight="1" x14ac:dyDescent="0.25">
      <c r="A141" s="32">
        <v>131</v>
      </c>
      <c r="B141" s="33" t="s">
        <v>447</v>
      </c>
      <c r="C141" s="42" t="s">
        <v>32</v>
      </c>
      <c r="D141" s="44" t="s">
        <v>3132</v>
      </c>
      <c r="E141" s="57"/>
      <c r="F141" s="56" t="s">
        <v>2428</v>
      </c>
      <c r="G141" s="38">
        <f t="shared" si="28"/>
        <v>382</v>
      </c>
      <c r="H141" s="61" t="s">
        <v>524</v>
      </c>
      <c r="I141" s="38">
        <f t="shared" si="29"/>
        <v>79</v>
      </c>
      <c r="J141" s="56" t="s">
        <v>525</v>
      </c>
      <c r="K141" s="40">
        <f t="shared" si="30"/>
        <v>194</v>
      </c>
      <c r="L141" s="60">
        <v>86</v>
      </c>
      <c r="M141" s="56" t="s">
        <v>542</v>
      </c>
      <c r="N141" s="38">
        <f t="shared" si="31"/>
        <v>84</v>
      </c>
      <c r="O141" s="56" t="s">
        <v>543</v>
      </c>
      <c r="P141" s="188">
        <v>1</v>
      </c>
      <c r="Q141" s="185">
        <v>41334</v>
      </c>
      <c r="R141" s="185">
        <v>41394</v>
      </c>
      <c r="S141" s="178">
        <f t="shared" si="32"/>
        <v>8.5714285714285712</v>
      </c>
      <c r="T141" s="179">
        <v>1</v>
      </c>
      <c r="U141" s="180">
        <f t="shared" si="25"/>
        <v>8.5714285714285712</v>
      </c>
      <c r="V141" s="181">
        <f t="shared" si="26"/>
        <v>8.5714285714285712</v>
      </c>
      <c r="W141" s="181">
        <f t="shared" si="27"/>
        <v>8.5714285714285712</v>
      </c>
      <c r="X141" s="49" t="s">
        <v>544</v>
      </c>
      <c r="Y141" s="40">
        <f t="shared" si="33"/>
        <v>43</v>
      </c>
      <c r="Z141" s="336" t="s">
        <v>3848</v>
      </c>
      <c r="AA141" s="43" t="s">
        <v>102</v>
      </c>
      <c r="AB141" s="163" t="s">
        <v>3886</v>
      </c>
      <c r="AC141" s="407"/>
    </row>
    <row r="142" spans="1:31" ht="136.5" hidden="1" customHeight="1" x14ac:dyDescent="0.25">
      <c r="A142" s="32">
        <v>132</v>
      </c>
      <c r="B142" s="33" t="s">
        <v>453</v>
      </c>
      <c r="C142" s="42" t="s">
        <v>32</v>
      </c>
      <c r="D142" s="44" t="s">
        <v>3132</v>
      </c>
      <c r="E142" s="57"/>
      <c r="F142" s="56" t="s">
        <v>2428</v>
      </c>
      <c r="G142" s="38">
        <f t="shared" si="28"/>
        <v>382</v>
      </c>
      <c r="H142" s="61" t="s">
        <v>524</v>
      </c>
      <c r="I142" s="38">
        <f t="shared" si="29"/>
        <v>79</v>
      </c>
      <c r="J142" s="56" t="s">
        <v>546</v>
      </c>
      <c r="K142" s="40">
        <f t="shared" si="30"/>
        <v>38</v>
      </c>
      <c r="L142" s="60">
        <v>86</v>
      </c>
      <c r="M142" s="56" t="s">
        <v>547</v>
      </c>
      <c r="N142" s="38">
        <f t="shared" si="31"/>
        <v>14</v>
      </c>
      <c r="O142" s="56" t="s">
        <v>548</v>
      </c>
      <c r="P142" s="188">
        <v>4</v>
      </c>
      <c r="Q142" s="185">
        <v>41396</v>
      </c>
      <c r="R142" s="185">
        <v>41639</v>
      </c>
      <c r="S142" s="178">
        <f t="shared" si="32"/>
        <v>34.714285714285715</v>
      </c>
      <c r="T142" s="179">
        <v>1</v>
      </c>
      <c r="U142" s="180">
        <f t="shared" si="25"/>
        <v>34.714285714285715</v>
      </c>
      <c r="V142" s="181">
        <f t="shared" si="26"/>
        <v>34.714285714285715</v>
      </c>
      <c r="W142" s="181">
        <f t="shared" si="27"/>
        <v>34.714285714285715</v>
      </c>
      <c r="X142" s="49" t="s">
        <v>3935</v>
      </c>
      <c r="Y142" s="40">
        <f t="shared" si="33"/>
        <v>349</v>
      </c>
      <c r="Z142" s="336" t="s">
        <v>3848</v>
      </c>
      <c r="AA142" s="43" t="s">
        <v>102</v>
      </c>
      <c r="AB142" s="163" t="s">
        <v>3886</v>
      </c>
      <c r="AC142" s="407"/>
    </row>
    <row r="143" spans="1:31" ht="151.5" hidden="1" customHeight="1" x14ac:dyDescent="0.25">
      <c r="A143" s="32">
        <v>133</v>
      </c>
      <c r="B143" s="33" t="s">
        <v>455</v>
      </c>
      <c r="C143" s="42" t="s">
        <v>32</v>
      </c>
      <c r="D143" s="44" t="s">
        <v>3499</v>
      </c>
      <c r="E143" s="36">
        <v>87</v>
      </c>
      <c r="F143" s="37" t="s">
        <v>2429</v>
      </c>
      <c r="G143" s="38">
        <f t="shared" si="28"/>
        <v>372</v>
      </c>
      <c r="H143" s="49" t="s">
        <v>336</v>
      </c>
      <c r="I143" s="38">
        <f t="shared" si="29"/>
        <v>109</v>
      </c>
      <c r="J143" s="147" t="s">
        <v>4403</v>
      </c>
      <c r="K143" s="38">
        <f t="shared" si="30"/>
        <v>340</v>
      </c>
      <c r="L143" s="52">
        <v>87</v>
      </c>
      <c r="M143" s="147" t="s">
        <v>4404</v>
      </c>
      <c r="N143" s="38">
        <f t="shared" si="31"/>
        <v>342</v>
      </c>
      <c r="O143" s="147" t="s">
        <v>4405</v>
      </c>
      <c r="P143" s="183">
        <v>1</v>
      </c>
      <c r="Q143" s="193">
        <v>43500</v>
      </c>
      <c r="R143" s="193">
        <v>43644</v>
      </c>
      <c r="S143" s="194">
        <v>24.142857142857142</v>
      </c>
      <c r="T143" s="463">
        <v>0.05</v>
      </c>
      <c r="U143" s="196">
        <v>0</v>
      </c>
      <c r="V143" s="197">
        <v>0</v>
      </c>
      <c r="W143" s="197">
        <v>0</v>
      </c>
      <c r="X143" s="182" t="s">
        <v>3929</v>
      </c>
      <c r="Y143" s="40">
        <f t="shared" si="33"/>
        <v>133</v>
      </c>
      <c r="Z143" s="332" t="s">
        <v>43</v>
      </c>
      <c r="AA143" s="43" t="s">
        <v>102</v>
      </c>
      <c r="AB143" s="166" t="str">
        <f ca="1">IF($AD$1&gt;=R143,"VENCIDO","TÉRMINO")</f>
        <v>TÉRMINO</v>
      </c>
      <c r="AC143" s="407"/>
    </row>
    <row r="144" spans="1:31" ht="152.25" hidden="1" customHeight="1" x14ac:dyDescent="0.25">
      <c r="A144" s="32">
        <v>134</v>
      </c>
      <c r="B144" s="33" t="s">
        <v>459</v>
      </c>
      <c r="C144" s="42" t="s">
        <v>32</v>
      </c>
      <c r="D144" s="53" t="s">
        <v>33</v>
      </c>
      <c r="E144" s="36">
        <v>88</v>
      </c>
      <c r="F144" s="37" t="s">
        <v>2430</v>
      </c>
      <c r="G144" s="38">
        <f t="shared" si="28"/>
        <v>389</v>
      </c>
      <c r="H144" s="49" t="s">
        <v>551</v>
      </c>
      <c r="I144" s="38">
        <f t="shared" si="29"/>
        <v>99</v>
      </c>
      <c r="J144" s="49" t="s">
        <v>552</v>
      </c>
      <c r="K144" s="40">
        <f t="shared" si="30"/>
        <v>54</v>
      </c>
      <c r="L144" s="58">
        <v>88</v>
      </c>
      <c r="M144" s="49" t="s">
        <v>553</v>
      </c>
      <c r="N144" s="38">
        <f t="shared" si="31"/>
        <v>73</v>
      </c>
      <c r="O144" s="182" t="s">
        <v>554</v>
      </c>
      <c r="P144" s="183">
        <v>1</v>
      </c>
      <c r="Q144" s="184">
        <v>41214</v>
      </c>
      <c r="R144" s="184">
        <v>41577</v>
      </c>
      <c r="S144" s="194">
        <f t="shared" ref="S144" si="34">(+R144-Q144)/7</f>
        <v>51.857142857142854</v>
      </c>
      <c r="T144" s="195">
        <v>1</v>
      </c>
      <c r="U144" s="196">
        <f t="shared" ref="U144:U207" si="35">+S144*T144</f>
        <v>51.857142857142854</v>
      </c>
      <c r="V144" s="197">
        <f t="shared" ref="V144:V207" si="36">IF(R144&lt;=$C$5,U144,0)</f>
        <v>51.857142857142854</v>
      </c>
      <c r="W144" s="197">
        <f t="shared" ref="W144:W207" si="37">IF($C$5&gt;=R144,S144,0)</f>
        <v>51.857142857142854</v>
      </c>
      <c r="X144" s="182" t="s">
        <v>3930</v>
      </c>
      <c r="Y144" s="40">
        <f t="shared" si="33"/>
        <v>151</v>
      </c>
      <c r="Z144" s="332" t="s">
        <v>47</v>
      </c>
      <c r="AA144" s="43" t="s">
        <v>102</v>
      </c>
      <c r="AB144" s="163" t="s">
        <v>3886</v>
      </c>
      <c r="AC144" s="407"/>
    </row>
    <row r="145" spans="1:29" ht="151.5" hidden="1" customHeight="1" x14ac:dyDescent="0.25">
      <c r="A145" s="32">
        <v>135</v>
      </c>
      <c r="B145" s="33" t="s">
        <v>460</v>
      </c>
      <c r="C145" s="42" t="s">
        <v>32</v>
      </c>
      <c r="D145" s="53" t="s">
        <v>33</v>
      </c>
      <c r="E145" s="36">
        <v>89</v>
      </c>
      <c r="F145" s="56" t="s">
        <v>2431</v>
      </c>
      <c r="G145" s="38">
        <f t="shared" si="28"/>
        <v>383</v>
      </c>
      <c r="H145" s="61" t="s">
        <v>556</v>
      </c>
      <c r="I145" s="38">
        <f t="shared" si="29"/>
        <v>153</v>
      </c>
      <c r="J145" s="56" t="s">
        <v>557</v>
      </c>
      <c r="K145" s="40">
        <f t="shared" si="30"/>
        <v>87</v>
      </c>
      <c r="L145" s="60">
        <v>89</v>
      </c>
      <c r="M145" s="56" t="s">
        <v>558</v>
      </c>
      <c r="N145" s="38">
        <f t="shared" si="31"/>
        <v>70</v>
      </c>
      <c r="O145" s="56" t="s">
        <v>559</v>
      </c>
      <c r="P145" s="188">
        <v>10</v>
      </c>
      <c r="Q145" s="185">
        <v>41246</v>
      </c>
      <c r="R145" s="185">
        <v>41274</v>
      </c>
      <c r="S145" s="178">
        <f t="shared" si="32"/>
        <v>4</v>
      </c>
      <c r="T145" s="179">
        <v>1</v>
      </c>
      <c r="U145" s="180">
        <f t="shared" si="35"/>
        <v>4</v>
      </c>
      <c r="V145" s="181">
        <f t="shared" si="36"/>
        <v>4</v>
      </c>
      <c r="W145" s="181">
        <f t="shared" si="37"/>
        <v>4</v>
      </c>
      <c r="X145" s="49" t="s">
        <v>560</v>
      </c>
      <c r="Y145" s="40">
        <f t="shared" si="33"/>
        <v>388</v>
      </c>
      <c r="Z145" s="336" t="s">
        <v>2117</v>
      </c>
      <c r="AA145" s="43" t="s">
        <v>102</v>
      </c>
      <c r="AB145" s="163" t="s">
        <v>3886</v>
      </c>
      <c r="AC145" s="407"/>
    </row>
    <row r="146" spans="1:29" ht="150.75" hidden="1" customHeight="1" x14ac:dyDescent="0.25">
      <c r="A146" s="32">
        <v>136</v>
      </c>
      <c r="B146" s="33" t="s">
        <v>2793</v>
      </c>
      <c r="C146" s="42" t="s">
        <v>32</v>
      </c>
      <c r="D146" s="53" t="s">
        <v>108</v>
      </c>
      <c r="E146" s="36">
        <v>90</v>
      </c>
      <c r="F146" s="37" t="s">
        <v>2432</v>
      </c>
      <c r="G146" s="38">
        <f t="shared" si="28"/>
        <v>389</v>
      </c>
      <c r="H146" s="49" t="s">
        <v>562</v>
      </c>
      <c r="I146" s="38">
        <f t="shared" si="29"/>
        <v>87</v>
      </c>
      <c r="J146" s="49" t="s">
        <v>563</v>
      </c>
      <c r="K146" s="40">
        <f t="shared" si="30"/>
        <v>152</v>
      </c>
      <c r="L146" s="58">
        <v>90</v>
      </c>
      <c r="M146" s="49" t="s">
        <v>564</v>
      </c>
      <c r="N146" s="38">
        <f t="shared" si="31"/>
        <v>67</v>
      </c>
      <c r="O146" s="49" t="s">
        <v>565</v>
      </c>
      <c r="P146" s="189">
        <v>2</v>
      </c>
      <c r="Q146" s="185">
        <v>41183</v>
      </c>
      <c r="R146" s="185">
        <v>41548</v>
      </c>
      <c r="S146" s="178">
        <f t="shared" si="32"/>
        <v>52.142857142857146</v>
      </c>
      <c r="T146" s="179">
        <v>1</v>
      </c>
      <c r="U146" s="180">
        <f t="shared" si="35"/>
        <v>52.142857142857146</v>
      </c>
      <c r="V146" s="181">
        <f t="shared" si="36"/>
        <v>52.142857142857146</v>
      </c>
      <c r="W146" s="181">
        <f t="shared" si="37"/>
        <v>52.142857142857146</v>
      </c>
      <c r="X146" s="201" t="s">
        <v>566</v>
      </c>
      <c r="Y146" s="40">
        <f t="shared" si="33"/>
        <v>337</v>
      </c>
      <c r="Z146" s="332" t="s">
        <v>3497</v>
      </c>
      <c r="AA146" s="43" t="s">
        <v>567</v>
      </c>
      <c r="AB146" s="163" t="s">
        <v>3886</v>
      </c>
      <c r="AC146" s="407"/>
    </row>
    <row r="147" spans="1:29" ht="151.5" hidden="1" customHeight="1" x14ac:dyDescent="0.25">
      <c r="A147" s="32">
        <v>137</v>
      </c>
      <c r="B147" s="33" t="s">
        <v>2794</v>
      </c>
      <c r="C147" s="42" t="s">
        <v>32</v>
      </c>
      <c r="D147" s="51" t="s">
        <v>33</v>
      </c>
      <c r="E147" s="36">
        <v>91</v>
      </c>
      <c r="F147" s="37" t="s">
        <v>2433</v>
      </c>
      <c r="G147" s="38">
        <f t="shared" si="28"/>
        <v>386</v>
      </c>
      <c r="H147" s="49" t="s">
        <v>569</v>
      </c>
      <c r="I147" s="38">
        <f t="shared" si="29"/>
        <v>3</v>
      </c>
      <c r="J147" s="49" t="s">
        <v>570</v>
      </c>
      <c r="K147" s="40">
        <f t="shared" si="30"/>
        <v>243</v>
      </c>
      <c r="L147" s="58">
        <v>91</v>
      </c>
      <c r="M147" s="49" t="s">
        <v>481</v>
      </c>
      <c r="N147" s="38">
        <f t="shared" si="31"/>
        <v>3</v>
      </c>
      <c r="O147" s="49" t="s">
        <v>481</v>
      </c>
      <c r="P147" s="189">
        <v>0</v>
      </c>
      <c r="Q147" s="185">
        <v>42582</v>
      </c>
      <c r="R147" s="185">
        <v>42582</v>
      </c>
      <c r="S147" s="178">
        <f t="shared" si="32"/>
        <v>0</v>
      </c>
      <c r="T147" s="179">
        <v>1</v>
      </c>
      <c r="U147" s="180">
        <f t="shared" si="35"/>
        <v>0</v>
      </c>
      <c r="V147" s="181">
        <f t="shared" si="36"/>
        <v>0</v>
      </c>
      <c r="W147" s="181">
        <f t="shared" si="37"/>
        <v>0</v>
      </c>
      <c r="X147" s="49" t="s">
        <v>570</v>
      </c>
      <c r="Y147" s="40">
        <f t="shared" si="33"/>
        <v>243</v>
      </c>
      <c r="Z147" s="332" t="s">
        <v>3497</v>
      </c>
      <c r="AA147" s="43" t="s">
        <v>567</v>
      </c>
      <c r="AB147" s="163" t="s">
        <v>3886</v>
      </c>
      <c r="AC147" s="407"/>
    </row>
    <row r="148" spans="1:29" ht="151.5" hidden="1" customHeight="1" x14ac:dyDescent="0.25">
      <c r="A148" s="32">
        <v>138</v>
      </c>
      <c r="B148" s="33" t="s">
        <v>467</v>
      </c>
      <c r="C148" s="42" t="s">
        <v>32</v>
      </c>
      <c r="D148" s="47" t="s">
        <v>108</v>
      </c>
      <c r="E148" s="36">
        <v>92</v>
      </c>
      <c r="F148" s="37" t="s">
        <v>2434</v>
      </c>
      <c r="G148" s="38">
        <f t="shared" si="28"/>
        <v>389</v>
      </c>
      <c r="H148" s="39" t="s">
        <v>572</v>
      </c>
      <c r="I148" s="38">
        <f t="shared" si="29"/>
        <v>229</v>
      </c>
      <c r="J148" s="49" t="s">
        <v>570</v>
      </c>
      <c r="K148" s="40">
        <f t="shared" si="30"/>
        <v>243</v>
      </c>
      <c r="L148" s="58">
        <v>92</v>
      </c>
      <c r="M148" s="49" t="s">
        <v>481</v>
      </c>
      <c r="N148" s="38">
        <f t="shared" si="31"/>
        <v>3</v>
      </c>
      <c r="O148" s="49" t="s">
        <v>481</v>
      </c>
      <c r="P148" s="189">
        <v>0</v>
      </c>
      <c r="Q148" s="185">
        <v>42582</v>
      </c>
      <c r="R148" s="185">
        <v>42582</v>
      </c>
      <c r="S148" s="178">
        <f t="shared" si="32"/>
        <v>0</v>
      </c>
      <c r="T148" s="179">
        <v>1</v>
      </c>
      <c r="U148" s="180">
        <f t="shared" si="35"/>
        <v>0</v>
      </c>
      <c r="V148" s="181">
        <f t="shared" si="36"/>
        <v>0</v>
      </c>
      <c r="W148" s="181">
        <f t="shared" si="37"/>
        <v>0</v>
      </c>
      <c r="X148" s="49" t="s">
        <v>570</v>
      </c>
      <c r="Y148" s="40">
        <f t="shared" si="33"/>
        <v>243</v>
      </c>
      <c r="Z148" s="332" t="s">
        <v>3497</v>
      </c>
      <c r="AA148" s="43" t="s">
        <v>573</v>
      </c>
      <c r="AB148" s="163" t="s">
        <v>3886</v>
      </c>
      <c r="AC148" s="407"/>
    </row>
    <row r="149" spans="1:29" ht="121.5" hidden="1" customHeight="1" x14ac:dyDescent="0.25">
      <c r="A149" s="32">
        <v>139</v>
      </c>
      <c r="B149" s="33" t="s">
        <v>471</v>
      </c>
      <c r="C149" s="42" t="s">
        <v>32</v>
      </c>
      <c r="D149" s="67" t="s">
        <v>33</v>
      </c>
      <c r="E149" s="36">
        <v>93</v>
      </c>
      <c r="F149" s="37" t="s">
        <v>2435</v>
      </c>
      <c r="G149" s="38">
        <f t="shared" si="28"/>
        <v>321</v>
      </c>
      <c r="H149" s="37" t="s">
        <v>575</v>
      </c>
      <c r="I149" s="38">
        <f t="shared" si="29"/>
        <v>248</v>
      </c>
      <c r="J149" s="49" t="s">
        <v>570</v>
      </c>
      <c r="K149" s="40">
        <f t="shared" si="30"/>
        <v>243</v>
      </c>
      <c r="L149" s="58">
        <v>93</v>
      </c>
      <c r="M149" s="49" t="s">
        <v>481</v>
      </c>
      <c r="N149" s="38">
        <f t="shared" si="31"/>
        <v>3</v>
      </c>
      <c r="O149" s="49" t="s">
        <v>481</v>
      </c>
      <c r="P149" s="189">
        <v>0</v>
      </c>
      <c r="Q149" s="185">
        <v>42582</v>
      </c>
      <c r="R149" s="185">
        <v>42582</v>
      </c>
      <c r="S149" s="178">
        <f t="shared" si="32"/>
        <v>0</v>
      </c>
      <c r="T149" s="179">
        <v>1</v>
      </c>
      <c r="U149" s="180">
        <f t="shared" si="35"/>
        <v>0</v>
      </c>
      <c r="V149" s="181">
        <f t="shared" si="36"/>
        <v>0</v>
      </c>
      <c r="W149" s="181">
        <f t="shared" si="37"/>
        <v>0</v>
      </c>
      <c r="X149" s="49" t="s">
        <v>570</v>
      </c>
      <c r="Y149" s="40">
        <f t="shared" si="33"/>
        <v>243</v>
      </c>
      <c r="Z149" s="332" t="s">
        <v>3497</v>
      </c>
      <c r="AA149" s="43" t="s">
        <v>573</v>
      </c>
      <c r="AB149" s="163" t="s">
        <v>3886</v>
      </c>
      <c r="AC149" s="407"/>
    </row>
    <row r="150" spans="1:29" ht="135" hidden="1" customHeight="1" x14ac:dyDescent="0.25">
      <c r="A150" s="32">
        <v>140</v>
      </c>
      <c r="B150" s="33" t="s">
        <v>473</v>
      </c>
      <c r="C150" s="42" t="s">
        <v>32</v>
      </c>
      <c r="D150" s="67" t="s">
        <v>33</v>
      </c>
      <c r="E150" s="36">
        <v>94</v>
      </c>
      <c r="F150" s="68" t="s">
        <v>2436</v>
      </c>
      <c r="G150" s="38">
        <f t="shared" si="28"/>
        <v>308</v>
      </c>
      <c r="H150" s="69" t="s">
        <v>577</v>
      </c>
      <c r="I150" s="38">
        <f t="shared" si="29"/>
        <v>278</v>
      </c>
      <c r="J150" s="56" t="s">
        <v>578</v>
      </c>
      <c r="K150" s="40">
        <f t="shared" si="30"/>
        <v>192</v>
      </c>
      <c r="L150" s="60">
        <v>94</v>
      </c>
      <c r="M150" s="56" t="s">
        <v>579</v>
      </c>
      <c r="N150" s="38">
        <f t="shared" si="31"/>
        <v>72</v>
      </c>
      <c r="O150" s="56" t="s">
        <v>580</v>
      </c>
      <c r="P150" s="188">
        <v>1</v>
      </c>
      <c r="Q150" s="185">
        <v>41306</v>
      </c>
      <c r="R150" s="185">
        <v>41333</v>
      </c>
      <c r="S150" s="178">
        <f t="shared" si="32"/>
        <v>3.8571428571428572</v>
      </c>
      <c r="T150" s="179">
        <v>1</v>
      </c>
      <c r="U150" s="180">
        <f t="shared" si="35"/>
        <v>3.8571428571428572</v>
      </c>
      <c r="V150" s="181">
        <f t="shared" si="36"/>
        <v>3.8571428571428572</v>
      </c>
      <c r="W150" s="181">
        <f t="shared" si="37"/>
        <v>3.8571428571428572</v>
      </c>
      <c r="X150" s="49" t="s">
        <v>581</v>
      </c>
      <c r="Y150" s="40">
        <f t="shared" si="33"/>
        <v>132</v>
      </c>
      <c r="Z150" s="332" t="s">
        <v>3497</v>
      </c>
      <c r="AA150" s="43" t="s">
        <v>573</v>
      </c>
      <c r="AB150" s="163" t="s">
        <v>3886</v>
      </c>
      <c r="AC150" s="407"/>
    </row>
    <row r="151" spans="1:29" ht="152.25" hidden="1" customHeight="1" x14ac:dyDescent="0.25">
      <c r="A151" s="32">
        <v>141</v>
      </c>
      <c r="B151" s="33" t="s">
        <v>478</v>
      </c>
      <c r="C151" s="42" t="s">
        <v>32</v>
      </c>
      <c r="D151" s="44" t="s">
        <v>59</v>
      </c>
      <c r="E151" s="36">
        <v>95</v>
      </c>
      <c r="F151" s="37" t="s">
        <v>2437</v>
      </c>
      <c r="G151" s="38">
        <f t="shared" si="28"/>
        <v>389</v>
      </c>
      <c r="H151" s="39" t="s">
        <v>583</v>
      </c>
      <c r="I151" s="38">
        <f t="shared" si="29"/>
        <v>101</v>
      </c>
      <c r="J151" s="49" t="s">
        <v>570</v>
      </c>
      <c r="K151" s="40">
        <f t="shared" si="30"/>
        <v>243</v>
      </c>
      <c r="L151" s="58">
        <v>95</v>
      </c>
      <c r="M151" s="49" t="s">
        <v>481</v>
      </c>
      <c r="N151" s="38">
        <f t="shared" si="31"/>
        <v>3</v>
      </c>
      <c r="O151" s="49" t="s">
        <v>481</v>
      </c>
      <c r="P151" s="189">
        <v>0</v>
      </c>
      <c r="Q151" s="185">
        <v>42582</v>
      </c>
      <c r="R151" s="185">
        <v>42582</v>
      </c>
      <c r="S151" s="178">
        <f t="shared" si="32"/>
        <v>0</v>
      </c>
      <c r="T151" s="179">
        <v>1</v>
      </c>
      <c r="U151" s="180">
        <f t="shared" si="35"/>
        <v>0</v>
      </c>
      <c r="V151" s="181">
        <f t="shared" si="36"/>
        <v>0</v>
      </c>
      <c r="W151" s="181">
        <f t="shared" si="37"/>
        <v>0</v>
      </c>
      <c r="X151" s="49" t="s">
        <v>570</v>
      </c>
      <c r="Y151" s="40">
        <f t="shared" si="33"/>
        <v>243</v>
      </c>
      <c r="Z151" s="332" t="s">
        <v>3497</v>
      </c>
      <c r="AA151" s="43" t="s">
        <v>573</v>
      </c>
      <c r="AB151" s="163" t="s">
        <v>3886</v>
      </c>
      <c r="AC151" s="407"/>
    </row>
    <row r="152" spans="1:29" ht="152.25" hidden="1" customHeight="1" x14ac:dyDescent="0.25">
      <c r="A152" s="32">
        <v>142</v>
      </c>
      <c r="B152" s="33" t="s">
        <v>482</v>
      </c>
      <c r="C152" s="42" t="s">
        <v>32</v>
      </c>
      <c r="D152" s="44" t="s">
        <v>59</v>
      </c>
      <c r="E152" s="57"/>
      <c r="F152" s="37" t="s">
        <v>2438</v>
      </c>
      <c r="G152" s="38">
        <f t="shared" si="28"/>
        <v>389</v>
      </c>
      <c r="H152" s="39" t="s">
        <v>583</v>
      </c>
      <c r="I152" s="38">
        <f t="shared" si="29"/>
        <v>101</v>
      </c>
      <c r="J152" s="49" t="s">
        <v>570</v>
      </c>
      <c r="K152" s="40">
        <f t="shared" si="30"/>
        <v>243</v>
      </c>
      <c r="L152" s="58">
        <v>95</v>
      </c>
      <c r="M152" s="49" t="s">
        <v>481</v>
      </c>
      <c r="N152" s="38">
        <f t="shared" si="31"/>
        <v>3</v>
      </c>
      <c r="O152" s="49" t="s">
        <v>481</v>
      </c>
      <c r="P152" s="189">
        <v>0</v>
      </c>
      <c r="Q152" s="185">
        <v>42582</v>
      </c>
      <c r="R152" s="185">
        <v>42582</v>
      </c>
      <c r="S152" s="178">
        <f t="shared" si="32"/>
        <v>0</v>
      </c>
      <c r="T152" s="179">
        <v>1</v>
      </c>
      <c r="U152" s="180">
        <f t="shared" si="35"/>
        <v>0</v>
      </c>
      <c r="V152" s="181">
        <f t="shared" si="36"/>
        <v>0</v>
      </c>
      <c r="W152" s="181">
        <f t="shared" si="37"/>
        <v>0</v>
      </c>
      <c r="X152" s="49" t="s">
        <v>570</v>
      </c>
      <c r="Y152" s="40">
        <f t="shared" si="33"/>
        <v>243</v>
      </c>
      <c r="Z152" s="332" t="s">
        <v>3497</v>
      </c>
      <c r="AA152" s="43" t="s">
        <v>573</v>
      </c>
      <c r="AB152" s="163" t="s">
        <v>3886</v>
      </c>
      <c r="AC152" s="407"/>
    </row>
    <row r="153" spans="1:29" ht="151.5" hidden="1" customHeight="1" x14ac:dyDescent="0.25">
      <c r="A153" s="32">
        <v>143</v>
      </c>
      <c r="B153" s="33" t="s">
        <v>488</v>
      </c>
      <c r="C153" s="42" t="s">
        <v>32</v>
      </c>
      <c r="D153" s="53" t="s">
        <v>108</v>
      </c>
      <c r="E153" s="36">
        <v>96</v>
      </c>
      <c r="F153" s="37" t="s">
        <v>2099</v>
      </c>
      <c r="G153" s="38">
        <f t="shared" si="28"/>
        <v>390</v>
      </c>
      <c r="H153" s="70" t="s">
        <v>586</v>
      </c>
      <c r="I153" s="38">
        <f t="shared" si="29"/>
        <v>288</v>
      </c>
      <c r="J153" s="49" t="s">
        <v>570</v>
      </c>
      <c r="K153" s="40">
        <f t="shared" si="30"/>
        <v>243</v>
      </c>
      <c r="L153" s="58">
        <v>96</v>
      </c>
      <c r="M153" s="49" t="s">
        <v>481</v>
      </c>
      <c r="N153" s="38">
        <f t="shared" si="31"/>
        <v>3</v>
      </c>
      <c r="O153" s="49" t="s">
        <v>481</v>
      </c>
      <c r="P153" s="189">
        <v>0</v>
      </c>
      <c r="Q153" s="185">
        <v>42582</v>
      </c>
      <c r="R153" s="185">
        <v>42582</v>
      </c>
      <c r="S153" s="178">
        <f t="shared" si="32"/>
        <v>0</v>
      </c>
      <c r="T153" s="179">
        <v>1</v>
      </c>
      <c r="U153" s="180">
        <f t="shared" si="35"/>
        <v>0</v>
      </c>
      <c r="V153" s="181">
        <f t="shared" si="36"/>
        <v>0</v>
      </c>
      <c r="W153" s="181">
        <f t="shared" si="37"/>
        <v>0</v>
      </c>
      <c r="X153" s="49" t="s">
        <v>570</v>
      </c>
      <c r="Y153" s="40">
        <f t="shared" si="33"/>
        <v>243</v>
      </c>
      <c r="Z153" s="332" t="s">
        <v>3497</v>
      </c>
      <c r="AA153" s="43" t="s">
        <v>573</v>
      </c>
      <c r="AB153" s="163" t="s">
        <v>3886</v>
      </c>
      <c r="AC153" s="407"/>
    </row>
    <row r="154" spans="1:29" ht="151.5" hidden="1" customHeight="1" x14ac:dyDescent="0.25">
      <c r="A154" s="32">
        <v>144</v>
      </c>
      <c r="B154" s="33" t="s">
        <v>492</v>
      </c>
      <c r="C154" s="42" t="s">
        <v>32</v>
      </c>
      <c r="D154" s="53" t="s">
        <v>108</v>
      </c>
      <c r="E154" s="58"/>
      <c r="F154" s="37" t="s">
        <v>2439</v>
      </c>
      <c r="G154" s="38">
        <f t="shared" si="28"/>
        <v>388</v>
      </c>
      <c r="H154" s="70" t="s">
        <v>588</v>
      </c>
      <c r="I154" s="38">
        <f t="shared" si="29"/>
        <v>179</v>
      </c>
      <c r="J154" s="49" t="s">
        <v>570</v>
      </c>
      <c r="K154" s="40">
        <f t="shared" si="30"/>
        <v>243</v>
      </c>
      <c r="L154" s="58">
        <v>96</v>
      </c>
      <c r="M154" s="49" t="s">
        <v>481</v>
      </c>
      <c r="N154" s="38">
        <f t="shared" si="31"/>
        <v>3</v>
      </c>
      <c r="O154" s="49" t="s">
        <v>481</v>
      </c>
      <c r="P154" s="189">
        <v>0</v>
      </c>
      <c r="Q154" s="185">
        <v>42582</v>
      </c>
      <c r="R154" s="185">
        <v>42582</v>
      </c>
      <c r="S154" s="178">
        <f t="shared" si="32"/>
        <v>0</v>
      </c>
      <c r="T154" s="179">
        <v>1</v>
      </c>
      <c r="U154" s="180">
        <f t="shared" si="35"/>
        <v>0</v>
      </c>
      <c r="V154" s="181">
        <f t="shared" si="36"/>
        <v>0</v>
      </c>
      <c r="W154" s="181">
        <f t="shared" si="37"/>
        <v>0</v>
      </c>
      <c r="X154" s="49" t="s">
        <v>570</v>
      </c>
      <c r="Y154" s="40">
        <f t="shared" si="33"/>
        <v>243</v>
      </c>
      <c r="Z154" s="332" t="s">
        <v>3497</v>
      </c>
      <c r="AA154" s="43" t="s">
        <v>573</v>
      </c>
      <c r="AB154" s="163" t="s">
        <v>3886</v>
      </c>
      <c r="AC154" s="407"/>
    </row>
    <row r="155" spans="1:29" ht="105.75" hidden="1" customHeight="1" x14ac:dyDescent="0.25">
      <c r="A155" s="32">
        <v>145</v>
      </c>
      <c r="B155" s="33" t="s">
        <v>498</v>
      </c>
      <c r="C155" s="42" t="s">
        <v>32</v>
      </c>
      <c r="D155" s="47" t="s">
        <v>33</v>
      </c>
      <c r="E155" s="36">
        <v>97</v>
      </c>
      <c r="F155" s="37" t="s">
        <v>2440</v>
      </c>
      <c r="G155" s="38">
        <f t="shared" si="28"/>
        <v>289</v>
      </c>
      <c r="H155" s="70" t="s">
        <v>590</v>
      </c>
      <c r="I155" s="38">
        <f t="shared" si="29"/>
        <v>75</v>
      </c>
      <c r="J155" s="39" t="s">
        <v>591</v>
      </c>
      <c r="K155" s="40">
        <f t="shared" si="30"/>
        <v>48</v>
      </c>
      <c r="L155" s="46">
        <v>97</v>
      </c>
      <c r="M155" s="39" t="s">
        <v>591</v>
      </c>
      <c r="N155" s="38">
        <f t="shared" si="31"/>
        <v>48</v>
      </c>
      <c r="O155" s="49" t="s">
        <v>592</v>
      </c>
      <c r="P155" s="189">
        <v>1</v>
      </c>
      <c r="Q155" s="185">
        <v>41306</v>
      </c>
      <c r="R155" s="185">
        <v>41360</v>
      </c>
      <c r="S155" s="178">
        <f t="shared" si="32"/>
        <v>7.7142857142857144</v>
      </c>
      <c r="T155" s="179">
        <v>1</v>
      </c>
      <c r="U155" s="180">
        <f t="shared" si="35"/>
        <v>7.7142857142857144</v>
      </c>
      <c r="V155" s="181">
        <f t="shared" si="36"/>
        <v>7.7142857142857144</v>
      </c>
      <c r="W155" s="181">
        <f t="shared" si="37"/>
        <v>7.7142857142857144</v>
      </c>
      <c r="X155" s="201" t="s">
        <v>2161</v>
      </c>
      <c r="Y155" s="40">
        <f t="shared" si="33"/>
        <v>326</v>
      </c>
      <c r="Z155" s="332" t="s">
        <v>3497</v>
      </c>
      <c r="AA155" s="43" t="s">
        <v>573</v>
      </c>
      <c r="AB155" s="163" t="s">
        <v>3886</v>
      </c>
      <c r="AC155" s="407"/>
    </row>
    <row r="156" spans="1:29" ht="166.5" hidden="1" customHeight="1" x14ac:dyDescent="0.25">
      <c r="A156" s="32">
        <v>146</v>
      </c>
      <c r="B156" s="33" t="s">
        <v>504</v>
      </c>
      <c r="C156" s="42" t="s">
        <v>32</v>
      </c>
      <c r="D156" s="35" t="s">
        <v>59</v>
      </c>
      <c r="E156" s="36">
        <v>98</v>
      </c>
      <c r="F156" s="37" t="s">
        <v>2441</v>
      </c>
      <c r="G156" s="38">
        <f t="shared" si="28"/>
        <v>389</v>
      </c>
      <c r="H156" s="70" t="s">
        <v>594</v>
      </c>
      <c r="I156" s="38">
        <f t="shared" si="29"/>
        <v>81</v>
      </c>
      <c r="J156" s="49" t="s">
        <v>570</v>
      </c>
      <c r="K156" s="40">
        <f t="shared" si="30"/>
        <v>243</v>
      </c>
      <c r="L156" s="52">
        <v>98</v>
      </c>
      <c r="M156" s="49" t="s">
        <v>481</v>
      </c>
      <c r="N156" s="38">
        <f t="shared" si="31"/>
        <v>3</v>
      </c>
      <c r="O156" s="49" t="s">
        <v>481</v>
      </c>
      <c r="P156" s="189">
        <v>0</v>
      </c>
      <c r="Q156" s="185">
        <v>42582</v>
      </c>
      <c r="R156" s="185">
        <v>42582</v>
      </c>
      <c r="S156" s="178">
        <f t="shared" si="32"/>
        <v>0</v>
      </c>
      <c r="T156" s="179">
        <v>1</v>
      </c>
      <c r="U156" s="180">
        <f t="shared" si="35"/>
        <v>0</v>
      </c>
      <c r="V156" s="181">
        <f t="shared" si="36"/>
        <v>0</v>
      </c>
      <c r="W156" s="181">
        <f t="shared" si="37"/>
        <v>0</v>
      </c>
      <c r="X156" s="49" t="s">
        <v>570</v>
      </c>
      <c r="Y156" s="40">
        <f t="shared" si="33"/>
        <v>243</v>
      </c>
      <c r="Z156" s="332" t="s">
        <v>3497</v>
      </c>
      <c r="AA156" s="43" t="s">
        <v>573</v>
      </c>
      <c r="AB156" s="163" t="s">
        <v>3886</v>
      </c>
      <c r="AC156" s="407"/>
    </row>
    <row r="157" spans="1:29" ht="152.25" hidden="1" customHeight="1" x14ac:dyDescent="0.25">
      <c r="A157" s="32">
        <v>147</v>
      </c>
      <c r="B157" s="33" t="s">
        <v>509</v>
      </c>
      <c r="C157" s="42" t="s">
        <v>32</v>
      </c>
      <c r="D157" s="47" t="s">
        <v>33</v>
      </c>
      <c r="E157" s="36">
        <v>99</v>
      </c>
      <c r="F157" s="37" t="s">
        <v>2442</v>
      </c>
      <c r="G157" s="38">
        <f t="shared" si="28"/>
        <v>368</v>
      </c>
      <c r="H157" s="39" t="s">
        <v>596</v>
      </c>
      <c r="I157" s="38">
        <f t="shared" si="29"/>
        <v>228</v>
      </c>
      <c r="J157" s="49" t="s">
        <v>570</v>
      </c>
      <c r="K157" s="40">
        <f t="shared" si="30"/>
        <v>243</v>
      </c>
      <c r="L157" s="58">
        <v>99</v>
      </c>
      <c r="M157" s="49" t="s">
        <v>481</v>
      </c>
      <c r="N157" s="38">
        <f t="shared" si="31"/>
        <v>3</v>
      </c>
      <c r="O157" s="49" t="s">
        <v>481</v>
      </c>
      <c r="P157" s="189">
        <v>0</v>
      </c>
      <c r="Q157" s="185">
        <v>42582</v>
      </c>
      <c r="R157" s="185">
        <v>42582</v>
      </c>
      <c r="S157" s="178">
        <f t="shared" si="32"/>
        <v>0</v>
      </c>
      <c r="T157" s="179">
        <v>1</v>
      </c>
      <c r="U157" s="180">
        <f t="shared" si="35"/>
        <v>0</v>
      </c>
      <c r="V157" s="181">
        <f t="shared" si="36"/>
        <v>0</v>
      </c>
      <c r="W157" s="181">
        <f t="shared" si="37"/>
        <v>0</v>
      </c>
      <c r="X157" s="49" t="s">
        <v>570</v>
      </c>
      <c r="Y157" s="40">
        <f t="shared" si="33"/>
        <v>243</v>
      </c>
      <c r="Z157" s="332" t="s">
        <v>3497</v>
      </c>
      <c r="AA157" s="43" t="s">
        <v>573</v>
      </c>
      <c r="AB157" s="163" t="s">
        <v>3886</v>
      </c>
      <c r="AC157" s="407"/>
    </row>
    <row r="158" spans="1:29" ht="107.25" hidden="1" customHeight="1" x14ac:dyDescent="0.25">
      <c r="A158" s="32">
        <v>148</v>
      </c>
      <c r="B158" s="33" t="s">
        <v>512</v>
      </c>
      <c r="C158" s="42" t="s">
        <v>32</v>
      </c>
      <c r="D158" s="53" t="s">
        <v>33</v>
      </c>
      <c r="E158" s="36">
        <v>100</v>
      </c>
      <c r="F158" s="37" t="s">
        <v>2720</v>
      </c>
      <c r="G158" s="38">
        <f t="shared" si="28"/>
        <v>278</v>
      </c>
      <c r="H158" s="49" t="s">
        <v>598</v>
      </c>
      <c r="I158" s="38">
        <f t="shared" si="29"/>
        <v>83</v>
      </c>
      <c r="J158" s="49" t="s">
        <v>599</v>
      </c>
      <c r="K158" s="38">
        <f t="shared" si="30"/>
        <v>261</v>
      </c>
      <c r="L158" s="52">
        <v>100</v>
      </c>
      <c r="M158" s="49" t="s">
        <v>600</v>
      </c>
      <c r="N158" s="38">
        <f t="shared" si="31"/>
        <v>57</v>
      </c>
      <c r="O158" s="49" t="s">
        <v>601</v>
      </c>
      <c r="P158" s="202">
        <v>1</v>
      </c>
      <c r="Q158" s="203">
        <v>42522</v>
      </c>
      <c r="R158" s="203">
        <v>42613</v>
      </c>
      <c r="S158" s="178">
        <f t="shared" si="32"/>
        <v>13</v>
      </c>
      <c r="T158" s="179">
        <v>1</v>
      </c>
      <c r="U158" s="180">
        <f t="shared" si="35"/>
        <v>13</v>
      </c>
      <c r="V158" s="181">
        <f t="shared" si="36"/>
        <v>13</v>
      </c>
      <c r="W158" s="181">
        <f t="shared" si="37"/>
        <v>13</v>
      </c>
      <c r="X158" s="49" t="s">
        <v>2144</v>
      </c>
      <c r="Y158" s="40">
        <f t="shared" si="33"/>
        <v>221</v>
      </c>
      <c r="Z158" s="332" t="s">
        <v>4114</v>
      </c>
      <c r="AA158" s="43" t="s">
        <v>573</v>
      </c>
      <c r="AB158" s="163" t="s">
        <v>3886</v>
      </c>
      <c r="AC158" s="407"/>
    </row>
    <row r="159" spans="1:29" ht="137.25" hidden="1" customHeight="1" x14ac:dyDescent="0.25">
      <c r="A159" s="32">
        <v>149</v>
      </c>
      <c r="B159" s="33" t="s">
        <v>516</v>
      </c>
      <c r="C159" s="42" t="s">
        <v>32</v>
      </c>
      <c r="D159" s="53" t="s">
        <v>33</v>
      </c>
      <c r="E159" s="36">
        <v>101</v>
      </c>
      <c r="F159" s="37" t="s">
        <v>2443</v>
      </c>
      <c r="G159" s="38">
        <f t="shared" si="28"/>
        <v>374</v>
      </c>
      <c r="H159" s="49" t="s">
        <v>603</v>
      </c>
      <c r="I159" s="38">
        <f t="shared" si="29"/>
        <v>252</v>
      </c>
      <c r="J159" s="49" t="s">
        <v>604</v>
      </c>
      <c r="K159" s="40">
        <f t="shared" si="30"/>
        <v>172</v>
      </c>
      <c r="L159" s="58">
        <v>101</v>
      </c>
      <c r="M159" s="49" t="s">
        <v>605</v>
      </c>
      <c r="N159" s="38">
        <f t="shared" si="31"/>
        <v>60</v>
      </c>
      <c r="O159" s="49" t="s">
        <v>606</v>
      </c>
      <c r="P159" s="189">
        <v>2</v>
      </c>
      <c r="Q159" s="185">
        <v>42582</v>
      </c>
      <c r="R159" s="185">
        <v>42613</v>
      </c>
      <c r="S159" s="178">
        <f t="shared" si="32"/>
        <v>4.4285714285714288</v>
      </c>
      <c r="T159" s="179">
        <v>1</v>
      </c>
      <c r="U159" s="180">
        <f t="shared" si="35"/>
        <v>4.4285714285714288</v>
      </c>
      <c r="V159" s="181">
        <f t="shared" si="36"/>
        <v>4.4285714285714288</v>
      </c>
      <c r="W159" s="181">
        <f t="shared" si="37"/>
        <v>4.4285714285714288</v>
      </c>
      <c r="X159" s="187" t="s">
        <v>607</v>
      </c>
      <c r="Y159" s="40">
        <f t="shared" si="33"/>
        <v>306</v>
      </c>
      <c r="Z159" s="332" t="s">
        <v>608</v>
      </c>
      <c r="AA159" s="43" t="s">
        <v>573</v>
      </c>
      <c r="AB159" s="163" t="s">
        <v>3886</v>
      </c>
      <c r="AC159" s="407"/>
    </row>
    <row r="160" spans="1:29" ht="137.25" hidden="1" customHeight="1" x14ac:dyDescent="0.25">
      <c r="A160" s="32">
        <v>150</v>
      </c>
      <c r="B160" s="33" t="s">
        <v>520</v>
      </c>
      <c r="C160" s="42" t="s">
        <v>32</v>
      </c>
      <c r="D160" s="53" t="s">
        <v>33</v>
      </c>
      <c r="E160" s="58"/>
      <c r="F160" s="37" t="s">
        <v>2443</v>
      </c>
      <c r="G160" s="38">
        <f t="shared" si="28"/>
        <v>374</v>
      </c>
      <c r="H160" s="49" t="s">
        <v>603</v>
      </c>
      <c r="I160" s="38">
        <f t="shared" si="29"/>
        <v>252</v>
      </c>
      <c r="J160" s="49" t="s">
        <v>604</v>
      </c>
      <c r="K160" s="40">
        <f t="shared" si="30"/>
        <v>172</v>
      </c>
      <c r="L160" s="58">
        <v>101</v>
      </c>
      <c r="M160" s="49" t="s">
        <v>605</v>
      </c>
      <c r="N160" s="38">
        <f t="shared" si="31"/>
        <v>60</v>
      </c>
      <c r="O160" s="49" t="s">
        <v>606</v>
      </c>
      <c r="P160" s="189">
        <v>2</v>
      </c>
      <c r="Q160" s="185">
        <v>42582</v>
      </c>
      <c r="R160" s="185">
        <v>42613</v>
      </c>
      <c r="S160" s="178">
        <f t="shared" si="32"/>
        <v>4.4285714285714288</v>
      </c>
      <c r="T160" s="179">
        <v>1</v>
      </c>
      <c r="U160" s="180">
        <f t="shared" si="35"/>
        <v>4.4285714285714288</v>
      </c>
      <c r="V160" s="181">
        <f t="shared" si="36"/>
        <v>4.4285714285714288</v>
      </c>
      <c r="W160" s="181">
        <f t="shared" si="37"/>
        <v>4.4285714285714288</v>
      </c>
      <c r="X160" s="187" t="s">
        <v>607</v>
      </c>
      <c r="Y160" s="40">
        <f t="shared" si="33"/>
        <v>306</v>
      </c>
      <c r="Z160" s="332" t="s">
        <v>608</v>
      </c>
      <c r="AA160" s="43" t="s">
        <v>573</v>
      </c>
      <c r="AB160" s="163" t="s">
        <v>3886</v>
      </c>
      <c r="AC160" s="407"/>
    </row>
    <row r="161" spans="1:29" ht="137.25" hidden="1" customHeight="1" x14ac:dyDescent="0.25">
      <c r="A161" s="32">
        <v>151</v>
      </c>
      <c r="B161" s="33" t="s">
        <v>522</v>
      </c>
      <c r="C161" s="42" t="s">
        <v>32</v>
      </c>
      <c r="D161" s="53" t="s">
        <v>33</v>
      </c>
      <c r="E161" s="58"/>
      <c r="F161" s="37" t="s">
        <v>2443</v>
      </c>
      <c r="G161" s="38">
        <f t="shared" si="28"/>
        <v>374</v>
      </c>
      <c r="H161" s="49" t="s">
        <v>603</v>
      </c>
      <c r="I161" s="38">
        <f t="shared" si="29"/>
        <v>252</v>
      </c>
      <c r="J161" s="49" t="s">
        <v>604</v>
      </c>
      <c r="K161" s="40">
        <f t="shared" si="30"/>
        <v>172</v>
      </c>
      <c r="L161" s="58">
        <v>101</v>
      </c>
      <c r="M161" s="49" t="s">
        <v>605</v>
      </c>
      <c r="N161" s="38">
        <f t="shared" si="31"/>
        <v>60</v>
      </c>
      <c r="O161" s="49" t="s">
        <v>606</v>
      </c>
      <c r="P161" s="186">
        <v>2</v>
      </c>
      <c r="Q161" s="185">
        <v>42582</v>
      </c>
      <c r="R161" s="185">
        <v>42613</v>
      </c>
      <c r="S161" s="178">
        <f t="shared" si="32"/>
        <v>4.4285714285714288</v>
      </c>
      <c r="T161" s="179">
        <v>1</v>
      </c>
      <c r="U161" s="180">
        <f t="shared" si="35"/>
        <v>4.4285714285714288</v>
      </c>
      <c r="V161" s="181">
        <f t="shared" si="36"/>
        <v>4.4285714285714288</v>
      </c>
      <c r="W161" s="181">
        <f t="shared" si="37"/>
        <v>4.4285714285714288</v>
      </c>
      <c r="X161" s="187" t="s">
        <v>607</v>
      </c>
      <c r="Y161" s="40">
        <f t="shared" si="33"/>
        <v>306</v>
      </c>
      <c r="Z161" s="332" t="s">
        <v>608</v>
      </c>
      <c r="AA161" s="43" t="s">
        <v>573</v>
      </c>
      <c r="AB161" s="163" t="s">
        <v>3886</v>
      </c>
      <c r="AC161" s="407"/>
    </row>
    <row r="162" spans="1:29" ht="135.75" hidden="1" customHeight="1" x14ac:dyDescent="0.25">
      <c r="A162" s="32">
        <v>152</v>
      </c>
      <c r="B162" s="33" t="s">
        <v>523</v>
      </c>
      <c r="C162" s="42" t="s">
        <v>32</v>
      </c>
      <c r="D162" s="53" t="s">
        <v>613</v>
      </c>
      <c r="E162" s="36">
        <v>102</v>
      </c>
      <c r="F162" s="71" t="s">
        <v>2444</v>
      </c>
      <c r="G162" s="38">
        <f t="shared" si="28"/>
        <v>373</v>
      </c>
      <c r="H162" s="71" t="s">
        <v>614</v>
      </c>
      <c r="I162" s="38">
        <f t="shared" si="29"/>
        <v>330</v>
      </c>
      <c r="J162" s="56" t="s">
        <v>615</v>
      </c>
      <c r="K162" s="40">
        <f t="shared" si="30"/>
        <v>146</v>
      </c>
      <c r="L162" s="60">
        <v>102</v>
      </c>
      <c r="M162" s="56" t="s">
        <v>616</v>
      </c>
      <c r="N162" s="38">
        <f t="shared" si="31"/>
        <v>33</v>
      </c>
      <c r="O162" s="56" t="s">
        <v>617</v>
      </c>
      <c r="P162" s="204">
        <v>1</v>
      </c>
      <c r="Q162" s="185">
        <v>41337</v>
      </c>
      <c r="R162" s="185">
        <v>41639</v>
      </c>
      <c r="S162" s="178">
        <f t="shared" si="32"/>
        <v>43.142857142857146</v>
      </c>
      <c r="T162" s="179">
        <v>1</v>
      </c>
      <c r="U162" s="180">
        <f t="shared" si="35"/>
        <v>43.142857142857146</v>
      </c>
      <c r="V162" s="181">
        <f t="shared" si="36"/>
        <v>43.142857142857146</v>
      </c>
      <c r="W162" s="181">
        <f t="shared" si="37"/>
        <v>43.142857142857146</v>
      </c>
      <c r="X162" s="49" t="s">
        <v>618</v>
      </c>
      <c r="Y162" s="40">
        <f t="shared" si="33"/>
        <v>152</v>
      </c>
      <c r="Z162" s="332" t="s">
        <v>3497</v>
      </c>
      <c r="AA162" s="43" t="s">
        <v>573</v>
      </c>
      <c r="AB162" s="163" t="s">
        <v>3886</v>
      </c>
      <c r="AC162" s="407"/>
    </row>
    <row r="163" spans="1:29" ht="166.5" hidden="1" customHeight="1" x14ac:dyDescent="0.25">
      <c r="A163" s="32">
        <v>153</v>
      </c>
      <c r="B163" s="33" t="s">
        <v>529</v>
      </c>
      <c r="C163" s="42" t="s">
        <v>32</v>
      </c>
      <c r="D163" s="53" t="s">
        <v>33</v>
      </c>
      <c r="E163" s="36">
        <v>103</v>
      </c>
      <c r="F163" s="37" t="s">
        <v>2445</v>
      </c>
      <c r="G163" s="38">
        <f t="shared" si="28"/>
        <v>389</v>
      </c>
      <c r="H163" s="70" t="s">
        <v>619</v>
      </c>
      <c r="I163" s="38">
        <f t="shared" si="29"/>
        <v>107</v>
      </c>
      <c r="J163" s="49" t="s">
        <v>570</v>
      </c>
      <c r="K163" s="40">
        <f t="shared" si="30"/>
        <v>243</v>
      </c>
      <c r="L163" s="58">
        <v>103</v>
      </c>
      <c r="M163" s="49" t="s">
        <v>481</v>
      </c>
      <c r="N163" s="38">
        <f t="shared" si="31"/>
        <v>3</v>
      </c>
      <c r="O163" s="49" t="s">
        <v>481</v>
      </c>
      <c r="P163" s="189">
        <v>0</v>
      </c>
      <c r="Q163" s="185">
        <v>42582</v>
      </c>
      <c r="R163" s="185">
        <v>42582</v>
      </c>
      <c r="S163" s="178">
        <f t="shared" si="32"/>
        <v>0</v>
      </c>
      <c r="T163" s="179">
        <v>1</v>
      </c>
      <c r="U163" s="180">
        <f t="shared" si="35"/>
        <v>0</v>
      </c>
      <c r="V163" s="181">
        <f t="shared" si="36"/>
        <v>0</v>
      </c>
      <c r="W163" s="181">
        <f t="shared" si="37"/>
        <v>0</v>
      </c>
      <c r="X163" s="49" t="s">
        <v>570</v>
      </c>
      <c r="Y163" s="40">
        <f t="shared" si="33"/>
        <v>243</v>
      </c>
      <c r="Z163" s="332" t="s">
        <v>3497</v>
      </c>
      <c r="AA163" s="43" t="s">
        <v>573</v>
      </c>
      <c r="AB163" s="163" t="s">
        <v>3886</v>
      </c>
      <c r="AC163" s="407"/>
    </row>
    <row r="164" spans="1:29" ht="136.5" hidden="1" customHeight="1" x14ac:dyDescent="0.25">
      <c r="A164" s="32">
        <v>154</v>
      </c>
      <c r="B164" s="33" t="s">
        <v>533</v>
      </c>
      <c r="C164" s="42" t="s">
        <v>32</v>
      </c>
      <c r="D164" s="53" t="s">
        <v>33</v>
      </c>
      <c r="E164" s="36">
        <v>104</v>
      </c>
      <c r="F164" s="37" t="s">
        <v>2100</v>
      </c>
      <c r="G164" s="38">
        <f t="shared" si="28"/>
        <v>359</v>
      </c>
      <c r="H164" s="39" t="s">
        <v>621</v>
      </c>
      <c r="I164" s="38">
        <f t="shared" si="29"/>
        <v>177</v>
      </c>
      <c r="J164" s="39" t="s">
        <v>622</v>
      </c>
      <c r="K164" s="40">
        <f t="shared" si="30"/>
        <v>36</v>
      </c>
      <c r="L164" s="46">
        <v>104</v>
      </c>
      <c r="M164" s="39" t="s">
        <v>623</v>
      </c>
      <c r="N164" s="38">
        <f t="shared" si="31"/>
        <v>33</v>
      </c>
      <c r="O164" s="39" t="s">
        <v>624</v>
      </c>
      <c r="P164" s="189">
        <v>1</v>
      </c>
      <c r="Q164" s="185">
        <v>42164</v>
      </c>
      <c r="R164" s="185">
        <v>42530</v>
      </c>
      <c r="S164" s="178">
        <f t="shared" si="32"/>
        <v>52.285714285714285</v>
      </c>
      <c r="T164" s="179">
        <v>1</v>
      </c>
      <c r="U164" s="180">
        <f t="shared" si="35"/>
        <v>52.285714285714285</v>
      </c>
      <c r="V164" s="181">
        <f t="shared" si="36"/>
        <v>52.285714285714285</v>
      </c>
      <c r="W164" s="181">
        <f t="shared" si="37"/>
        <v>52.285714285714285</v>
      </c>
      <c r="X164" s="201" t="s">
        <v>3803</v>
      </c>
      <c r="Y164" s="40">
        <f t="shared" si="33"/>
        <v>338</v>
      </c>
      <c r="Z164" s="332" t="s">
        <v>3497</v>
      </c>
      <c r="AA164" s="72" t="s">
        <v>573</v>
      </c>
      <c r="AB164" s="163" t="s">
        <v>3886</v>
      </c>
      <c r="AC164" s="407"/>
    </row>
    <row r="165" spans="1:29" ht="136.5" hidden="1" customHeight="1" x14ac:dyDescent="0.25">
      <c r="A165" s="32">
        <v>155</v>
      </c>
      <c r="B165" s="33" t="s">
        <v>537</v>
      </c>
      <c r="C165" s="42" t="s">
        <v>32</v>
      </c>
      <c r="D165" s="53" t="s">
        <v>33</v>
      </c>
      <c r="E165" s="58"/>
      <c r="F165" s="37" t="s">
        <v>2100</v>
      </c>
      <c r="G165" s="38">
        <f t="shared" si="28"/>
        <v>359</v>
      </c>
      <c r="H165" s="39" t="s">
        <v>621</v>
      </c>
      <c r="I165" s="38">
        <f t="shared" si="29"/>
        <v>177</v>
      </c>
      <c r="J165" s="39" t="s">
        <v>626</v>
      </c>
      <c r="K165" s="40">
        <f t="shared" si="30"/>
        <v>36</v>
      </c>
      <c r="L165" s="46">
        <v>104</v>
      </c>
      <c r="M165" s="39" t="s">
        <v>623</v>
      </c>
      <c r="N165" s="38">
        <f t="shared" si="31"/>
        <v>33</v>
      </c>
      <c r="O165" s="39" t="s">
        <v>624</v>
      </c>
      <c r="P165" s="189">
        <v>1</v>
      </c>
      <c r="Q165" s="185">
        <v>42164</v>
      </c>
      <c r="R165" s="185">
        <v>42530</v>
      </c>
      <c r="S165" s="178">
        <f t="shared" si="32"/>
        <v>52.285714285714285</v>
      </c>
      <c r="T165" s="179">
        <v>1</v>
      </c>
      <c r="U165" s="180">
        <f t="shared" si="35"/>
        <v>52.285714285714285</v>
      </c>
      <c r="V165" s="181">
        <f t="shared" si="36"/>
        <v>52.285714285714285</v>
      </c>
      <c r="W165" s="181">
        <f t="shared" si="37"/>
        <v>52.285714285714285</v>
      </c>
      <c r="X165" s="201" t="s">
        <v>3139</v>
      </c>
      <c r="Y165" s="40">
        <f t="shared" si="33"/>
        <v>270</v>
      </c>
      <c r="Z165" s="332" t="s">
        <v>3497</v>
      </c>
      <c r="AA165" s="72" t="s">
        <v>573</v>
      </c>
      <c r="AB165" s="163" t="s">
        <v>3886</v>
      </c>
      <c r="AC165" s="407"/>
    </row>
    <row r="166" spans="1:29" ht="183" hidden="1" customHeight="1" x14ac:dyDescent="0.25">
      <c r="A166" s="32">
        <v>156</v>
      </c>
      <c r="B166" s="33" t="s">
        <v>541</v>
      </c>
      <c r="C166" s="34" t="s">
        <v>32</v>
      </c>
      <c r="D166" s="44" t="s">
        <v>3499</v>
      </c>
      <c r="E166" s="36">
        <v>105</v>
      </c>
      <c r="F166" s="37" t="s">
        <v>3595</v>
      </c>
      <c r="G166" s="38">
        <f t="shared" si="28"/>
        <v>389</v>
      </c>
      <c r="H166" s="70" t="s">
        <v>630</v>
      </c>
      <c r="I166" s="38">
        <f t="shared" si="29"/>
        <v>158</v>
      </c>
      <c r="J166" s="49" t="s">
        <v>245</v>
      </c>
      <c r="K166" s="38">
        <f t="shared" si="30"/>
        <v>140</v>
      </c>
      <c r="L166" s="73">
        <v>105</v>
      </c>
      <c r="M166" s="49" t="s">
        <v>246</v>
      </c>
      <c r="N166" s="38">
        <f t="shared" si="31"/>
        <v>192</v>
      </c>
      <c r="O166" s="49" t="s">
        <v>2093</v>
      </c>
      <c r="P166" s="189">
        <v>1</v>
      </c>
      <c r="Q166" s="191">
        <v>42581</v>
      </c>
      <c r="R166" s="191">
        <v>42917</v>
      </c>
      <c r="S166" s="178">
        <f t="shared" si="32"/>
        <v>48</v>
      </c>
      <c r="T166" s="179">
        <v>1</v>
      </c>
      <c r="U166" s="180">
        <f t="shared" si="35"/>
        <v>48</v>
      </c>
      <c r="V166" s="181">
        <f t="shared" si="36"/>
        <v>0</v>
      </c>
      <c r="W166" s="181">
        <f t="shared" si="37"/>
        <v>0</v>
      </c>
      <c r="X166" s="49" t="s">
        <v>3790</v>
      </c>
      <c r="Y166" s="40">
        <f t="shared" si="33"/>
        <v>378</v>
      </c>
      <c r="Z166" s="334" t="s">
        <v>3136</v>
      </c>
      <c r="AA166" s="43" t="s">
        <v>628</v>
      </c>
      <c r="AB166" s="163" t="s">
        <v>3886</v>
      </c>
      <c r="AC166" s="407"/>
    </row>
    <row r="167" spans="1:29" ht="168.75" hidden="1" customHeight="1" x14ac:dyDescent="0.25">
      <c r="A167" s="32">
        <v>157</v>
      </c>
      <c r="B167" s="33" t="s">
        <v>545</v>
      </c>
      <c r="C167" s="34" t="s">
        <v>32</v>
      </c>
      <c r="D167" s="51" t="s">
        <v>108</v>
      </c>
      <c r="E167" s="36">
        <v>106</v>
      </c>
      <c r="F167" s="49" t="s">
        <v>2446</v>
      </c>
      <c r="G167" s="38">
        <f t="shared" si="28"/>
        <v>389</v>
      </c>
      <c r="H167" s="39" t="s">
        <v>632</v>
      </c>
      <c r="I167" s="38">
        <f t="shared" si="29"/>
        <v>131</v>
      </c>
      <c r="J167" s="49" t="s">
        <v>2089</v>
      </c>
      <c r="K167" s="38">
        <f t="shared" si="30"/>
        <v>389</v>
      </c>
      <c r="L167" s="36">
        <v>106</v>
      </c>
      <c r="M167" s="49" t="s">
        <v>2090</v>
      </c>
      <c r="N167" s="38">
        <f t="shared" si="31"/>
        <v>384</v>
      </c>
      <c r="O167" s="49" t="s">
        <v>297</v>
      </c>
      <c r="P167" s="192">
        <v>2</v>
      </c>
      <c r="Q167" s="191">
        <v>42581</v>
      </c>
      <c r="R167" s="191">
        <v>42734</v>
      </c>
      <c r="S167" s="178">
        <f t="shared" si="32"/>
        <v>21.857142857142858</v>
      </c>
      <c r="T167" s="179">
        <v>1</v>
      </c>
      <c r="U167" s="180">
        <f t="shared" si="35"/>
        <v>21.857142857142858</v>
      </c>
      <c r="V167" s="181">
        <f t="shared" si="36"/>
        <v>21.857142857142858</v>
      </c>
      <c r="W167" s="181">
        <f t="shared" si="37"/>
        <v>21.857142857142858</v>
      </c>
      <c r="X167" s="49" t="s">
        <v>3791</v>
      </c>
      <c r="Y167" s="40">
        <f t="shared" si="33"/>
        <v>340</v>
      </c>
      <c r="Z167" s="334" t="s">
        <v>3136</v>
      </c>
      <c r="AA167" s="43" t="s">
        <v>628</v>
      </c>
      <c r="AB167" s="163" t="s">
        <v>3886</v>
      </c>
      <c r="AC167" s="407"/>
    </row>
    <row r="168" spans="1:29" ht="168" hidden="1" customHeight="1" x14ac:dyDescent="0.25">
      <c r="A168" s="32">
        <v>158</v>
      </c>
      <c r="B168" s="33" t="s">
        <v>549</v>
      </c>
      <c r="C168" s="42" t="s">
        <v>32</v>
      </c>
      <c r="D168" s="53" t="s">
        <v>633</v>
      </c>
      <c r="E168" s="36">
        <v>107</v>
      </c>
      <c r="F168" s="37" t="s">
        <v>2447</v>
      </c>
      <c r="G168" s="38">
        <f t="shared" si="28"/>
        <v>385</v>
      </c>
      <c r="H168" s="49" t="s">
        <v>634</v>
      </c>
      <c r="I168" s="38">
        <f t="shared" si="29"/>
        <v>87</v>
      </c>
      <c r="J168" s="49" t="s">
        <v>635</v>
      </c>
      <c r="K168" s="40">
        <f t="shared" si="30"/>
        <v>146</v>
      </c>
      <c r="L168" s="58">
        <v>107</v>
      </c>
      <c r="M168" s="49" t="s">
        <v>636</v>
      </c>
      <c r="N168" s="38">
        <f t="shared" si="31"/>
        <v>256</v>
      </c>
      <c r="O168" s="49" t="s">
        <v>637</v>
      </c>
      <c r="P168" s="189">
        <v>1</v>
      </c>
      <c r="Q168" s="185">
        <v>42569</v>
      </c>
      <c r="R168" s="185">
        <v>42735</v>
      </c>
      <c r="S168" s="178">
        <f t="shared" si="32"/>
        <v>23.714285714285715</v>
      </c>
      <c r="T168" s="179">
        <v>1</v>
      </c>
      <c r="U168" s="180">
        <f t="shared" si="35"/>
        <v>23.714285714285715</v>
      </c>
      <c r="V168" s="181">
        <f t="shared" si="36"/>
        <v>23.714285714285715</v>
      </c>
      <c r="W168" s="181">
        <f t="shared" si="37"/>
        <v>23.714285714285715</v>
      </c>
      <c r="X168" s="49" t="s">
        <v>3792</v>
      </c>
      <c r="Y168" s="40">
        <f t="shared" si="33"/>
        <v>171</v>
      </c>
      <c r="Z168" s="332" t="s">
        <v>43</v>
      </c>
      <c r="AA168" s="43" t="s">
        <v>628</v>
      </c>
      <c r="AB168" s="163" t="s">
        <v>3886</v>
      </c>
      <c r="AC168" s="407"/>
    </row>
    <row r="169" spans="1:29" ht="168" hidden="1" customHeight="1" x14ac:dyDescent="0.25">
      <c r="A169" s="32">
        <v>159</v>
      </c>
      <c r="B169" s="33" t="s">
        <v>550</v>
      </c>
      <c r="C169" s="34" t="s">
        <v>32</v>
      </c>
      <c r="D169" s="51" t="s">
        <v>633</v>
      </c>
      <c r="E169" s="52"/>
      <c r="F169" s="37" t="s">
        <v>2447</v>
      </c>
      <c r="G169" s="38">
        <f t="shared" si="28"/>
        <v>385</v>
      </c>
      <c r="H169" s="49" t="s">
        <v>634</v>
      </c>
      <c r="I169" s="38">
        <f t="shared" si="29"/>
        <v>87</v>
      </c>
      <c r="J169" s="49" t="s">
        <v>639</v>
      </c>
      <c r="K169" s="38">
        <f t="shared" si="30"/>
        <v>272</v>
      </c>
      <c r="L169" s="52">
        <v>107</v>
      </c>
      <c r="M169" s="49" t="s">
        <v>640</v>
      </c>
      <c r="N169" s="38">
        <f t="shared" si="31"/>
        <v>258</v>
      </c>
      <c r="O169" s="49" t="s">
        <v>2094</v>
      </c>
      <c r="P169" s="189">
        <v>3</v>
      </c>
      <c r="Q169" s="191">
        <v>42581</v>
      </c>
      <c r="R169" s="191">
        <v>42917</v>
      </c>
      <c r="S169" s="178">
        <f t="shared" si="32"/>
        <v>48</v>
      </c>
      <c r="T169" s="179">
        <v>1</v>
      </c>
      <c r="U169" s="180">
        <f t="shared" si="35"/>
        <v>48</v>
      </c>
      <c r="V169" s="181">
        <f t="shared" si="36"/>
        <v>0</v>
      </c>
      <c r="W169" s="181">
        <f t="shared" si="37"/>
        <v>0</v>
      </c>
      <c r="X169" s="49" t="s">
        <v>3520</v>
      </c>
      <c r="Y169" s="40">
        <f t="shared" si="33"/>
        <v>299</v>
      </c>
      <c r="Z169" s="334" t="s">
        <v>3136</v>
      </c>
      <c r="AA169" s="43" t="s">
        <v>628</v>
      </c>
      <c r="AB169" s="163" t="s">
        <v>3886</v>
      </c>
      <c r="AC169" s="407"/>
    </row>
    <row r="170" spans="1:29" ht="151.5" hidden="1" customHeight="1" x14ac:dyDescent="0.25">
      <c r="A170" s="32">
        <v>160</v>
      </c>
      <c r="B170" s="33" t="s">
        <v>555</v>
      </c>
      <c r="C170" s="42" t="s">
        <v>32</v>
      </c>
      <c r="D170" s="53" t="s">
        <v>33</v>
      </c>
      <c r="E170" s="36">
        <v>108</v>
      </c>
      <c r="F170" s="37" t="s">
        <v>2721</v>
      </c>
      <c r="G170" s="38">
        <f t="shared" si="28"/>
        <v>389</v>
      </c>
      <c r="H170" s="37" t="s">
        <v>2105</v>
      </c>
      <c r="I170" s="38">
        <f t="shared" si="29"/>
        <v>102</v>
      </c>
      <c r="J170" s="74" t="s">
        <v>98</v>
      </c>
      <c r="K170" s="38">
        <f t="shared" si="30"/>
        <v>30</v>
      </c>
      <c r="L170" s="36">
        <v>108</v>
      </c>
      <c r="M170" s="74" t="s">
        <v>100</v>
      </c>
      <c r="N170" s="38">
        <f t="shared" si="31"/>
        <v>23</v>
      </c>
      <c r="O170" s="74" t="s">
        <v>100</v>
      </c>
      <c r="P170" s="176">
        <v>1</v>
      </c>
      <c r="Q170" s="177">
        <v>42552</v>
      </c>
      <c r="R170" s="177">
        <v>42582</v>
      </c>
      <c r="S170" s="178">
        <f t="shared" si="32"/>
        <v>4.2857142857142856</v>
      </c>
      <c r="T170" s="179">
        <v>1</v>
      </c>
      <c r="U170" s="180">
        <f t="shared" si="35"/>
        <v>4.2857142857142856</v>
      </c>
      <c r="V170" s="181">
        <f t="shared" si="36"/>
        <v>4.2857142857142856</v>
      </c>
      <c r="W170" s="181">
        <f t="shared" si="37"/>
        <v>4.2857142857142856</v>
      </c>
      <c r="X170" s="187" t="s">
        <v>642</v>
      </c>
      <c r="Y170" s="40">
        <f t="shared" si="33"/>
        <v>210</v>
      </c>
      <c r="Z170" s="332" t="s">
        <v>4114</v>
      </c>
      <c r="AA170" s="43" t="s">
        <v>628</v>
      </c>
      <c r="AB170" s="163" t="s">
        <v>3886</v>
      </c>
      <c r="AC170" s="407"/>
    </row>
    <row r="171" spans="1:29" ht="126.75" hidden="1" customHeight="1" x14ac:dyDescent="0.25">
      <c r="A171" s="32">
        <v>161</v>
      </c>
      <c r="B171" s="33" t="s">
        <v>561</v>
      </c>
      <c r="C171" s="42" t="s">
        <v>32</v>
      </c>
      <c r="D171" s="53" t="s">
        <v>33</v>
      </c>
      <c r="E171" s="58"/>
      <c r="F171" s="37" t="s">
        <v>2721</v>
      </c>
      <c r="G171" s="38">
        <f t="shared" si="28"/>
        <v>389</v>
      </c>
      <c r="H171" s="37" t="s">
        <v>2105</v>
      </c>
      <c r="I171" s="38">
        <f t="shared" si="29"/>
        <v>102</v>
      </c>
      <c r="J171" s="74" t="s">
        <v>98</v>
      </c>
      <c r="K171" s="38">
        <f t="shared" si="30"/>
        <v>30</v>
      </c>
      <c r="L171" s="52">
        <v>108</v>
      </c>
      <c r="M171" s="74" t="s">
        <v>100</v>
      </c>
      <c r="N171" s="38">
        <f t="shared" si="31"/>
        <v>23</v>
      </c>
      <c r="O171" s="74" t="s">
        <v>100</v>
      </c>
      <c r="P171" s="189">
        <v>4</v>
      </c>
      <c r="Q171" s="177">
        <v>42552</v>
      </c>
      <c r="R171" s="177">
        <v>42582</v>
      </c>
      <c r="S171" s="178">
        <f t="shared" si="32"/>
        <v>4.2857142857142856</v>
      </c>
      <c r="T171" s="179">
        <v>1</v>
      </c>
      <c r="U171" s="180">
        <f t="shared" si="35"/>
        <v>4.2857142857142856</v>
      </c>
      <c r="V171" s="181">
        <f t="shared" si="36"/>
        <v>4.2857142857142856</v>
      </c>
      <c r="W171" s="181">
        <f t="shared" si="37"/>
        <v>4.2857142857142856</v>
      </c>
      <c r="X171" s="187" t="s">
        <v>642</v>
      </c>
      <c r="Y171" s="40">
        <f t="shared" si="33"/>
        <v>210</v>
      </c>
      <c r="Z171" s="332" t="s">
        <v>4114</v>
      </c>
      <c r="AA171" s="43" t="s">
        <v>628</v>
      </c>
      <c r="AB171" s="163" t="s">
        <v>3886</v>
      </c>
      <c r="AC171" s="407"/>
    </row>
    <row r="172" spans="1:29" ht="125.25" hidden="1" customHeight="1" x14ac:dyDescent="0.25">
      <c r="A172" s="32">
        <v>162</v>
      </c>
      <c r="B172" s="33" t="s">
        <v>568</v>
      </c>
      <c r="C172" s="42" t="s">
        <v>32</v>
      </c>
      <c r="D172" s="53" t="s">
        <v>33</v>
      </c>
      <c r="E172" s="36">
        <v>109</v>
      </c>
      <c r="F172" s="37" t="s">
        <v>2448</v>
      </c>
      <c r="G172" s="38">
        <f t="shared" si="28"/>
        <v>336</v>
      </c>
      <c r="H172" s="45" t="s">
        <v>2106</v>
      </c>
      <c r="I172" s="38">
        <f t="shared" si="29"/>
        <v>295</v>
      </c>
      <c r="J172" s="45" t="s">
        <v>645</v>
      </c>
      <c r="K172" s="40">
        <f t="shared" si="30"/>
        <v>380</v>
      </c>
      <c r="L172" s="75">
        <v>109</v>
      </c>
      <c r="M172" s="45" t="s">
        <v>646</v>
      </c>
      <c r="N172" s="38">
        <f t="shared" si="31"/>
        <v>386</v>
      </c>
      <c r="O172" s="49" t="s">
        <v>647</v>
      </c>
      <c r="P172" s="189">
        <v>4</v>
      </c>
      <c r="Q172" s="185">
        <v>42186</v>
      </c>
      <c r="R172" s="185">
        <v>42551</v>
      </c>
      <c r="S172" s="178">
        <f t="shared" si="32"/>
        <v>52.142857142857146</v>
      </c>
      <c r="T172" s="179">
        <v>1</v>
      </c>
      <c r="U172" s="180">
        <f t="shared" si="35"/>
        <v>52.142857142857146</v>
      </c>
      <c r="V172" s="181">
        <f t="shared" si="36"/>
        <v>52.142857142857146</v>
      </c>
      <c r="W172" s="181">
        <f t="shared" si="37"/>
        <v>52.142857142857146</v>
      </c>
      <c r="X172" s="39" t="s">
        <v>2169</v>
      </c>
      <c r="Y172" s="40">
        <f t="shared" si="33"/>
        <v>390</v>
      </c>
      <c r="Z172" s="332" t="s">
        <v>648</v>
      </c>
      <c r="AA172" s="43" t="s">
        <v>628</v>
      </c>
      <c r="AB172" s="163" t="s">
        <v>3886</v>
      </c>
      <c r="AC172" s="407"/>
    </row>
    <row r="173" spans="1:29" ht="147.75" hidden="1" customHeight="1" x14ac:dyDescent="0.25">
      <c r="A173" s="32">
        <v>163</v>
      </c>
      <c r="B173" s="33" t="s">
        <v>571</v>
      </c>
      <c r="C173" s="42" t="s">
        <v>32</v>
      </c>
      <c r="D173" s="53" t="s">
        <v>33</v>
      </c>
      <c r="E173" s="58"/>
      <c r="F173" s="37" t="s">
        <v>2449</v>
      </c>
      <c r="G173" s="38">
        <f t="shared" si="28"/>
        <v>336</v>
      </c>
      <c r="H173" s="45" t="s">
        <v>2106</v>
      </c>
      <c r="I173" s="38">
        <f t="shared" si="29"/>
        <v>295</v>
      </c>
      <c r="J173" s="45" t="s">
        <v>645</v>
      </c>
      <c r="K173" s="40">
        <f t="shared" si="30"/>
        <v>380</v>
      </c>
      <c r="L173" s="75">
        <v>109</v>
      </c>
      <c r="M173" s="49" t="s">
        <v>650</v>
      </c>
      <c r="N173" s="38">
        <f t="shared" si="31"/>
        <v>324</v>
      </c>
      <c r="O173" s="49" t="s">
        <v>647</v>
      </c>
      <c r="P173" s="189">
        <v>4</v>
      </c>
      <c r="Q173" s="185">
        <v>42186</v>
      </c>
      <c r="R173" s="185">
        <v>42551</v>
      </c>
      <c r="S173" s="178">
        <f t="shared" si="32"/>
        <v>52.142857142857146</v>
      </c>
      <c r="T173" s="179">
        <v>1</v>
      </c>
      <c r="U173" s="180">
        <f t="shared" si="35"/>
        <v>52.142857142857146</v>
      </c>
      <c r="V173" s="181">
        <f t="shared" si="36"/>
        <v>52.142857142857146</v>
      </c>
      <c r="W173" s="181">
        <f t="shared" si="37"/>
        <v>52.142857142857146</v>
      </c>
      <c r="X173" s="39" t="s">
        <v>2169</v>
      </c>
      <c r="Y173" s="40">
        <f t="shared" si="33"/>
        <v>390</v>
      </c>
      <c r="Z173" s="332" t="s">
        <v>648</v>
      </c>
      <c r="AA173" s="43" t="s">
        <v>628</v>
      </c>
      <c r="AB173" s="163" t="s">
        <v>3886</v>
      </c>
      <c r="AC173" s="407"/>
    </row>
    <row r="174" spans="1:29" ht="160.5" hidden="1" customHeight="1" x14ac:dyDescent="0.25">
      <c r="A174" s="32">
        <v>164</v>
      </c>
      <c r="B174" s="33" t="s">
        <v>574</v>
      </c>
      <c r="C174" s="42" t="s">
        <v>32</v>
      </c>
      <c r="D174" s="53" t="s">
        <v>33</v>
      </c>
      <c r="E174" s="36">
        <v>110</v>
      </c>
      <c r="F174" s="37" t="s">
        <v>2450</v>
      </c>
      <c r="G174" s="38">
        <f t="shared" si="28"/>
        <v>389</v>
      </c>
      <c r="H174" s="49" t="s">
        <v>652</v>
      </c>
      <c r="I174" s="38">
        <f t="shared" si="29"/>
        <v>114</v>
      </c>
      <c r="J174" s="49" t="s">
        <v>653</v>
      </c>
      <c r="K174" s="40">
        <f t="shared" si="30"/>
        <v>199</v>
      </c>
      <c r="L174" s="58">
        <v>110</v>
      </c>
      <c r="M174" s="49" t="s">
        <v>654</v>
      </c>
      <c r="N174" s="38">
        <f t="shared" si="31"/>
        <v>148</v>
      </c>
      <c r="O174" s="49" t="s">
        <v>655</v>
      </c>
      <c r="P174" s="189">
        <v>4</v>
      </c>
      <c r="Q174" s="185">
        <v>41488</v>
      </c>
      <c r="R174" s="185">
        <v>41820</v>
      </c>
      <c r="S174" s="178">
        <f t="shared" si="32"/>
        <v>47.428571428571431</v>
      </c>
      <c r="T174" s="179">
        <v>1</v>
      </c>
      <c r="U174" s="180">
        <f t="shared" si="35"/>
        <v>47.428571428571431</v>
      </c>
      <c r="V174" s="181">
        <f t="shared" si="36"/>
        <v>47.428571428571431</v>
      </c>
      <c r="W174" s="181">
        <f t="shared" si="37"/>
        <v>47.428571428571431</v>
      </c>
      <c r="X174" s="49" t="s">
        <v>656</v>
      </c>
      <c r="Y174" s="40">
        <f t="shared" si="33"/>
        <v>193</v>
      </c>
      <c r="Z174" s="332" t="s">
        <v>43</v>
      </c>
      <c r="AA174" s="43" t="s">
        <v>628</v>
      </c>
      <c r="AB174" s="163" t="s">
        <v>3886</v>
      </c>
      <c r="AC174" s="407"/>
    </row>
    <row r="175" spans="1:29" ht="172.5" hidden="1" customHeight="1" x14ac:dyDescent="0.25">
      <c r="A175" s="32">
        <v>165</v>
      </c>
      <c r="B175" s="33" t="s">
        <v>576</v>
      </c>
      <c r="C175" s="42" t="s">
        <v>32</v>
      </c>
      <c r="D175" s="53" t="s">
        <v>33</v>
      </c>
      <c r="E175" s="36">
        <v>111</v>
      </c>
      <c r="F175" s="37" t="s">
        <v>2451</v>
      </c>
      <c r="G175" s="38">
        <f t="shared" si="28"/>
        <v>360</v>
      </c>
      <c r="H175" s="49" t="s">
        <v>658</v>
      </c>
      <c r="I175" s="38">
        <f t="shared" si="29"/>
        <v>276</v>
      </c>
      <c r="J175" s="49" t="s">
        <v>659</v>
      </c>
      <c r="K175" s="40">
        <f t="shared" si="30"/>
        <v>330</v>
      </c>
      <c r="L175" s="58">
        <v>111</v>
      </c>
      <c r="M175" s="49" t="s">
        <v>3630</v>
      </c>
      <c r="N175" s="38">
        <f t="shared" si="31"/>
        <v>134</v>
      </c>
      <c r="O175" s="49" t="s">
        <v>660</v>
      </c>
      <c r="P175" s="189">
        <v>2</v>
      </c>
      <c r="Q175" s="185">
        <v>42164</v>
      </c>
      <c r="R175" s="185">
        <v>42530</v>
      </c>
      <c r="S175" s="178">
        <f t="shared" si="32"/>
        <v>52.285714285714285</v>
      </c>
      <c r="T175" s="179">
        <v>1</v>
      </c>
      <c r="U175" s="180">
        <f t="shared" si="35"/>
        <v>52.285714285714285</v>
      </c>
      <c r="V175" s="181">
        <f t="shared" si="36"/>
        <v>52.285714285714285</v>
      </c>
      <c r="W175" s="181">
        <f t="shared" si="37"/>
        <v>52.285714285714285</v>
      </c>
      <c r="X175" s="37" t="s">
        <v>3859</v>
      </c>
      <c r="Y175" s="40">
        <f t="shared" si="33"/>
        <v>172</v>
      </c>
      <c r="Z175" s="332" t="s">
        <v>648</v>
      </c>
      <c r="AA175" s="43" t="s">
        <v>628</v>
      </c>
      <c r="AB175" s="163" t="s">
        <v>3886</v>
      </c>
      <c r="AC175" s="407"/>
    </row>
    <row r="176" spans="1:29" ht="169.5" hidden="1" customHeight="1" x14ac:dyDescent="0.25">
      <c r="A176" s="32">
        <v>166</v>
      </c>
      <c r="B176" s="33" t="s">
        <v>582</v>
      </c>
      <c r="C176" s="42" t="s">
        <v>32</v>
      </c>
      <c r="D176" s="51" t="s">
        <v>33</v>
      </c>
      <c r="E176" s="36"/>
      <c r="F176" s="37" t="s">
        <v>2451</v>
      </c>
      <c r="G176" s="38">
        <f t="shared" si="28"/>
        <v>360</v>
      </c>
      <c r="H176" s="49" t="s">
        <v>658</v>
      </c>
      <c r="I176" s="38">
        <f t="shared" si="29"/>
        <v>276</v>
      </c>
      <c r="J176" s="49" t="s">
        <v>662</v>
      </c>
      <c r="K176" s="38">
        <f t="shared" si="30"/>
        <v>244</v>
      </c>
      <c r="L176" s="52">
        <v>111</v>
      </c>
      <c r="M176" s="49" t="s">
        <v>663</v>
      </c>
      <c r="N176" s="38">
        <f t="shared" si="31"/>
        <v>239</v>
      </c>
      <c r="O176" s="39" t="s">
        <v>664</v>
      </c>
      <c r="P176" s="189">
        <v>4</v>
      </c>
      <c r="Q176" s="185">
        <v>42164</v>
      </c>
      <c r="R176" s="185">
        <v>42530</v>
      </c>
      <c r="S176" s="178">
        <f t="shared" si="32"/>
        <v>52.285714285714285</v>
      </c>
      <c r="T176" s="179">
        <v>1</v>
      </c>
      <c r="U176" s="180">
        <f t="shared" si="35"/>
        <v>52.285714285714285</v>
      </c>
      <c r="V176" s="181">
        <f t="shared" si="36"/>
        <v>52.285714285714285</v>
      </c>
      <c r="W176" s="181">
        <f t="shared" si="37"/>
        <v>52.285714285714285</v>
      </c>
      <c r="X176" s="71" t="s">
        <v>2703</v>
      </c>
      <c r="Y176" s="40">
        <f t="shared" si="33"/>
        <v>389</v>
      </c>
      <c r="Z176" s="336" t="s">
        <v>3500</v>
      </c>
      <c r="AA176" s="43" t="s">
        <v>628</v>
      </c>
      <c r="AB176" s="163" t="s">
        <v>3886</v>
      </c>
      <c r="AC176" s="407"/>
    </row>
    <row r="177" spans="1:29" ht="165" hidden="1" customHeight="1" x14ac:dyDescent="0.25">
      <c r="A177" s="32">
        <v>167</v>
      </c>
      <c r="B177" s="33" t="s">
        <v>584</v>
      </c>
      <c r="C177" s="42" t="s">
        <v>32</v>
      </c>
      <c r="D177" s="51" t="s">
        <v>108</v>
      </c>
      <c r="E177" s="36">
        <v>112</v>
      </c>
      <c r="F177" s="37" t="s">
        <v>2452</v>
      </c>
      <c r="G177" s="38">
        <f t="shared" si="28"/>
        <v>316</v>
      </c>
      <c r="H177" s="45" t="s">
        <v>666</v>
      </c>
      <c r="I177" s="38">
        <f t="shared" si="29"/>
        <v>255</v>
      </c>
      <c r="J177" s="45" t="s">
        <v>667</v>
      </c>
      <c r="K177" s="40">
        <f t="shared" si="30"/>
        <v>312</v>
      </c>
      <c r="L177" s="76">
        <v>112</v>
      </c>
      <c r="M177" s="64" t="s">
        <v>668</v>
      </c>
      <c r="N177" s="38">
        <f t="shared" si="31"/>
        <v>324</v>
      </c>
      <c r="O177" s="64" t="s">
        <v>669</v>
      </c>
      <c r="P177" s="176">
        <v>3</v>
      </c>
      <c r="Q177" s="177">
        <v>42201</v>
      </c>
      <c r="R177" s="177">
        <v>42338</v>
      </c>
      <c r="S177" s="178">
        <f t="shared" si="32"/>
        <v>19.571428571428573</v>
      </c>
      <c r="T177" s="179">
        <v>1</v>
      </c>
      <c r="U177" s="180">
        <f t="shared" si="35"/>
        <v>19.571428571428573</v>
      </c>
      <c r="V177" s="181">
        <f t="shared" si="36"/>
        <v>19.571428571428573</v>
      </c>
      <c r="W177" s="181">
        <f t="shared" si="37"/>
        <v>19.571428571428573</v>
      </c>
      <c r="X177" s="39" t="s">
        <v>670</v>
      </c>
      <c r="Y177" s="40">
        <f t="shared" si="33"/>
        <v>361</v>
      </c>
      <c r="Z177" s="333" t="s">
        <v>2076</v>
      </c>
      <c r="AA177" s="43" t="s">
        <v>628</v>
      </c>
      <c r="AB177" s="163" t="s">
        <v>3886</v>
      </c>
      <c r="AC177" s="407"/>
    </row>
    <row r="178" spans="1:29" ht="135.75" hidden="1" customHeight="1" x14ac:dyDescent="0.25">
      <c r="A178" s="32">
        <v>168</v>
      </c>
      <c r="B178" s="33" t="s">
        <v>585</v>
      </c>
      <c r="C178" s="42" t="s">
        <v>32</v>
      </c>
      <c r="D178" s="51" t="s">
        <v>108</v>
      </c>
      <c r="E178" s="52"/>
      <c r="F178" s="37" t="s">
        <v>2452</v>
      </c>
      <c r="G178" s="38">
        <f t="shared" si="28"/>
        <v>316</v>
      </c>
      <c r="H178" s="45" t="s">
        <v>666</v>
      </c>
      <c r="I178" s="38">
        <f t="shared" si="29"/>
        <v>255</v>
      </c>
      <c r="J178" s="64" t="s">
        <v>672</v>
      </c>
      <c r="K178" s="40">
        <f t="shared" si="30"/>
        <v>169</v>
      </c>
      <c r="L178" s="77">
        <v>112</v>
      </c>
      <c r="M178" s="64" t="s">
        <v>673</v>
      </c>
      <c r="N178" s="38">
        <f t="shared" si="31"/>
        <v>26</v>
      </c>
      <c r="O178" s="39" t="s">
        <v>674</v>
      </c>
      <c r="P178" s="176">
        <v>1</v>
      </c>
      <c r="Q178" s="177">
        <v>42201</v>
      </c>
      <c r="R178" s="177">
        <v>42338</v>
      </c>
      <c r="S178" s="178">
        <f t="shared" si="32"/>
        <v>19.571428571428573</v>
      </c>
      <c r="T178" s="179">
        <v>1</v>
      </c>
      <c r="U178" s="180">
        <f t="shared" si="35"/>
        <v>19.571428571428573</v>
      </c>
      <c r="V178" s="181">
        <f t="shared" si="36"/>
        <v>19.571428571428573</v>
      </c>
      <c r="W178" s="181">
        <f t="shared" si="37"/>
        <v>19.571428571428573</v>
      </c>
      <c r="X178" s="39" t="s">
        <v>675</v>
      </c>
      <c r="Y178" s="40">
        <f t="shared" si="33"/>
        <v>101</v>
      </c>
      <c r="Z178" s="333" t="s">
        <v>2076</v>
      </c>
      <c r="AA178" s="43" t="s">
        <v>628</v>
      </c>
      <c r="AB178" s="163" t="s">
        <v>3886</v>
      </c>
      <c r="AC178" s="407"/>
    </row>
    <row r="179" spans="1:29" ht="165" hidden="1" customHeight="1" x14ac:dyDescent="0.25">
      <c r="A179" s="32">
        <v>169</v>
      </c>
      <c r="B179" s="33" t="s">
        <v>587</v>
      </c>
      <c r="C179" s="42" t="s">
        <v>32</v>
      </c>
      <c r="D179" s="51" t="s">
        <v>108</v>
      </c>
      <c r="E179" s="36">
        <v>113</v>
      </c>
      <c r="F179" s="37" t="s">
        <v>2453</v>
      </c>
      <c r="G179" s="38">
        <f t="shared" si="28"/>
        <v>335</v>
      </c>
      <c r="H179" s="45" t="s">
        <v>677</v>
      </c>
      <c r="I179" s="38">
        <f t="shared" si="29"/>
        <v>44</v>
      </c>
      <c r="J179" s="45" t="s">
        <v>678</v>
      </c>
      <c r="K179" s="40">
        <f t="shared" si="30"/>
        <v>311</v>
      </c>
      <c r="L179" s="76">
        <v>113</v>
      </c>
      <c r="M179" s="64" t="s">
        <v>668</v>
      </c>
      <c r="N179" s="38">
        <f t="shared" si="31"/>
        <v>324</v>
      </c>
      <c r="O179" s="64" t="s">
        <v>669</v>
      </c>
      <c r="P179" s="176">
        <v>3</v>
      </c>
      <c r="Q179" s="177">
        <v>42201</v>
      </c>
      <c r="R179" s="177">
        <v>42338</v>
      </c>
      <c r="S179" s="178">
        <f t="shared" si="32"/>
        <v>19.571428571428573</v>
      </c>
      <c r="T179" s="179">
        <v>1</v>
      </c>
      <c r="U179" s="180">
        <f t="shared" si="35"/>
        <v>19.571428571428573</v>
      </c>
      <c r="V179" s="181">
        <f t="shared" si="36"/>
        <v>19.571428571428573</v>
      </c>
      <c r="W179" s="181">
        <f t="shared" si="37"/>
        <v>19.571428571428573</v>
      </c>
      <c r="X179" s="39" t="s">
        <v>679</v>
      </c>
      <c r="Y179" s="40">
        <f t="shared" si="33"/>
        <v>342</v>
      </c>
      <c r="Z179" s="333" t="s">
        <v>2076</v>
      </c>
      <c r="AA179" s="43" t="s">
        <v>628</v>
      </c>
      <c r="AB179" s="163" t="s">
        <v>3886</v>
      </c>
      <c r="AC179" s="407"/>
    </row>
    <row r="180" spans="1:29" ht="136.5" hidden="1" customHeight="1" x14ac:dyDescent="0.25">
      <c r="A180" s="32">
        <v>170</v>
      </c>
      <c r="B180" s="33" t="s">
        <v>589</v>
      </c>
      <c r="C180" s="42" t="s">
        <v>32</v>
      </c>
      <c r="D180" s="51" t="s">
        <v>108</v>
      </c>
      <c r="E180" s="52"/>
      <c r="F180" s="37" t="s">
        <v>2453</v>
      </c>
      <c r="G180" s="38">
        <f t="shared" si="28"/>
        <v>335</v>
      </c>
      <c r="H180" s="45" t="s">
        <v>677</v>
      </c>
      <c r="I180" s="38">
        <f t="shared" si="29"/>
        <v>44</v>
      </c>
      <c r="J180" s="64" t="s">
        <v>672</v>
      </c>
      <c r="K180" s="40">
        <f t="shared" si="30"/>
        <v>169</v>
      </c>
      <c r="L180" s="77">
        <v>113</v>
      </c>
      <c r="M180" s="64" t="s">
        <v>673</v>
      </c>
      <c r="N180" s="38">
        <f t="shared" si="31"/>
        <v>26</v>
      </c>
      <c r="O180" s="39" t="s">
        <v>674</v>
      </c>
      <c r="P180" s="176">
        <v>1</v>
      </c>
      <c r="Q180" s="177">
        <v>42201</v>
      </c>
      <c r="R180" s="177">
        <v>42338</v>
      </c>
      <c r="S180" s="178">
        <f t="shared" si="32"/>
        <v>19.571428571428573</v>
      </c>
      <c r="T180" s="179">
        <v>1</v>
      </c>
      <c r="U180" s="180">
        <f t="shared" si="35"/>
        <v>19.571428571428573</v>
      </c>
      <c r="V180" s="181">
        <f t="shared" si="36"/>
        <v>19.571428571428573</v>
      </c>
      <c r="W180" s="181">
        <f t="shared" si="37"/>
        <v>19.571428571428573</v>
      </c>
      <c r="X180" s="39" t="s">
        <v>679</v>
      </c>
      <c r="Y180" s="40">
        <f t="shared" si="33"/>
        <v>342</v>
      </c>
      <c r="Z180" s="333" t="s">
        <v>2076</v>
      </c>
      <c r="AA180" s="43" t="s">
        <v>628</v>
      </c>
      <c r="AB180" s="163" t="s">
        <v>3886</v>
      </c>
      <c r="AC180" s="407"/>
    </row>
    <row r="181" spans="1:29" ht="152.25" hidden="1" customHeight="1" x14ac:dyDescent="0.25">
      <c r="A181" s="32">
        <v>171</v>
      </c>
      <c r="B181" s="33" t="s">
        <v>593</v>
      </c>
      <c r="C181" s="42" t="s">
        <v>32</v>
      </c>
      <c r="D181" s="53" t="s">
        <v>108</v>
      </c>
      <c r="E181" s="36">
        <v>114</v>
      </c>
      <c r="F181" s="37" t="s">
        <v>2454</v>
      </c>
      <c r="G181" s="38">
        <f t="shared" si="28"/>
        <v>385</v>
      </c>
      <c r="H181" s="49" t="s">
        <v>682</v>
      </c>
      <c r="I181" s="38">
        <f t="shared" si="29"/>
        <v>52</v>
      </c>
      <c r="J181" s="49" t="s">
        <v>570</v>
      </c>
      <c r="K181" s="40">
        <f t="shared" si="30"/>
        <v>243</v>
      </c>
      <c r="L181" s="58">
        <v>114</v>
      </c>
      <c r="M181" s="49" t="s">
        <v>481</v>
      </c>
      <c r="N181" s="38">
        <f t="shared" si="31"/>
        <v>3</v>
      </c>
      <c r="O181" s="49" t="s">
        <v>481</v>
      </c>
      <c r="P181" s="189">
        <v>0</v>
      </c>
      <c r="Q181" s="185">
        <v>42582</v>
      </c>
      <c r="R181" s="185">
        <v>42582</v>
      </c>
      <c r="S181" s="178">
        <f t="shared" si="32"/>
        <v>0</v>
      </c>
      <c r="T181" s="179">
        <v>1</v>
      </c>
      <c r="U181" s="180">
        <f t="shared" si="35"/>
        <v>0</v>
      </c>
      <c r="V181" s="181">
        <f t="shared" si="36"/>
        <v>0</v>
      </c>
      <c r="W181" s="181">
        <f t="shared" si="37"/>
        <v>0</v>
      </c>
      <c r="X181" s="49" t="s">
        <v>2161</v>
      </c>
      <c r="Y181" s="40">
        <f t="shared" si="33"/>
        <v>326</v>
      </c>
      <c r="Z181" s="332" t="s">
        <v>3497</v>
      </c>
      <c r="AA181" s="43" t="s">
        <v>628</v>
      </c>
      <c r="AB181" s="163" t="s">
        <v>3886</v>
      </c>
      <c r="AC181" s="407"/>
    </row>
    <row r="182" spans="1:29" ht="152.25" hidden="1" customHeight="1" x14ac:dyDescent="0.25">
      <c r="A182" s="32">
        <v>172</v>
      </c>
      <c r="B182" s="33" t="s">
        <v>595</v>
      </c>
      <c r="C182" s="42" t="s">
        <v>32</v>
      </c>
      <c r="D182" s="53" t="s">
        <v>108</v>
      </c>
      <c r="E182" s="58"/>
      <c r="F182" s="37" t="s">
        <v>2454</v>
      </c>
      <c r="G182" s="38">
        <f t="shared" si="28"/>
        <v>385</v>
      </c>
      <c r="H182" s="49" t="s">
        <v>682</v>
      </c>
      <c r="I182" s="38">
        <f t="shared" si="29"/>
        <v>52</v>
      </c>
      <c r="J182" s="49" t="s">
        <v>684</v>
      </c>
      <c r="K182" s="40">
        <f t="shared" si="30"/>
        <v>171</v>
      </c>
      <c r="L182" s="58">
        <v>114</v>
      </c>
      <c r="M182" s="49" t="s">
        <v>685</v>
      </c>
      <c r="N182" s="38">
        <f t="shared" si="31"/>
        <v>132</v>
      </c>
      <c r="O182" s="49" t="s">
        <v>686</v>
      </c>
      <c r="P182" s="189">
        <v>2</v>
      </c>
      <c r="Q182" s="185">
        <v>42582</v>
      </c>
      <c r="R182" s="185">
        <v>42947</v>
      </c>
      <c r="S182" s="178">
        <f t="shared" si="32"/>
        <v>52.142857142857146</v>
      </c>
      <c r="T182" s="179">
        <v>1</v>
      </c>
      <c r="U182" s="180">
        <f t="shared" si="35"/>
        <v>52.142857142857146</v>
      </c>
      <c r="V182" s="181">
        <f t="shared" si="36"/>
        <v>0</v>
      </c>
      <c r="W182" s="181">
        <f t="shared" si="37"/>
        <v>0</v>
      </c>
      <c r="X182" s="49" t="s">
        <v>2161</v>
      </c>
      <c r="Y182" s="40">
        <f t="shared" si="33"/>
        <v>326</v>
      </c>
      <c r="Z182" s="332" t="s">
        <v>57</v>
      </c>
      <c r="AA182" s="43" t="s">
        <v>628</v>
      </c>
      <c r="AB182" s="163" t="s">
        <v>3886</v>
      </c>
      <c r="AC182" s="407"/>
    </row>
    <row r="183" spans="1:29" ht="152.25" hidden="1" customHeight="1" x14ac:dyDescent="0.25">
      <c r="A183" s="32">
        <v>173</v>
      </c>
      <c r="B183" s="33" t="s">
        <v>597</v>
      </c>
      <c r="C183" s="42" t="s">
        <v>32</v>
      </c>
      <c r="D183" s="53" t="s">
        <v>108</v>
      </c>
      <c r="E183" s="36">
        <v>115</v>
      </c>
      <c r="F183" s="37" t="s">
        <v>2455</v>
      </c>
      <c r="G183" s="38">
        <f t="shared" si="28"/>
        <v>389</v>
      </c>
      <c r="H183" s="49" t="s">
        <v>688</v>
      </c>
      <c r="I183" s="38">
        <f t="shared" si="29"/>
        <v>58</v>
      </c>
      <c r="J183" s="49" t="s">
        <v>570</v>
      </c>
      <c r="K183" s="40">
        <f t="shared" si="30"/>
        <v>243</v>
      </c>
      <c r="L183" s="58">
        <v>115</v>
      </c>
      <c r="M183" s="49" t="s">
        <v>481</v>
      </c>
      <c r="N183" s="38">
        <f t="shared" si="31"/>
        <v>3</v>
      </c>
      <c r="O183" s="49" t="s">
        <v>481</v>
      </c>
      <c r="P183" s="189">
        <v>0</v>
      </c>
      <c r="Q183" s="185">
        <v>42582</v>
      </c>
      <c r="R183" s="185">
        <v>42582</v>
      </c>
      <c r="S183" s="178">
        <f t="shared" si="32"/>
        <v>0</v>
      </c>
      <c r="T183" s="179">
        <v>1</v>
      </c>
      <c r="U183" s="180">
        <f t="shared" si="35"/>
        <v>0</v>
      </c>
      <c r="V183" s="181">
        <f t="shared" si="36"/>
        <v>0</v>
      </c>
      <c r="W183" s="181">
        <f t="shared" si="37"/>
        <v>0</v>
      </c>
      <c r="X183" s="49" t="s">
        <v>2161</v>
      </c>
      <c r="Y183" s="40">
        <f t="shared" si="33"/>
        <v>326</v>
      </c>
      <c r="Z183" s="332" t="s">
        <v>3497</v>
      </c>
      <c r="AA183" s="43" t="s">
        <v>628</v>
      </c>
      <c r="AB183" s="163" t="s">
        <v>3886</v>
      </c>
      <c r="AC183" s="407"/>
    </row>
    <row r="184" spans="1:29" ht="167.25" hidden="1" customHeight="1" x14ac:dyDescent="0.25">
      <c r="A184" s="32">
        <v>174</v>
      </c>
      <c r="B184" s="33" t="s">
        <v>602</v>
      </c>
      <c r="C184" s="42" t="s">
        <v>32</v>
      </c>
      <c r="D184" s="53" t="s">
        <v>108</v>
      </c>
      <c r="E184" s="58"/>
      <c r="F184" s="37" t="s">
        <v>2456</v>
      </c>
      <c r="G184" s="38">
        <f t="shared" si="28"/>
        <v>388</v>
      </c>
      <c r="H184" s="49" t="s">
        <v>688</v>
      </c>
      <c r="I184" s="38">
        <f t="shared" si="29"/>
        <v>58</v>
      </c>
      <c r="J184" s="49" t="s">
        <v>684</v>
      </c>
      <c r="K184" s="40">
        <f t="shared" si="30"/>
        <v>171</v>
      </c>
      <c r="L184" s="58">
        <v>115</v>
      </c>
      <c r="M184" s="49" t="s">
        <v>685</v>
      </c>
      <c r="N184" s="38">
        <f t="shared" si="31"/>
        <v>132</v>
      </c>
      <c r="O184" s="49" t="s">
        <v>686</v>
      </c>
      <c r="P184" s="189">
        <v>2</v>
      </c>
      <c r="Q184" s="185">
        <v>42582</v>
      </c>
      <c r="R184" s="185">
        <v>42947</v>
      </c>
      <c r="S184" s="178">
        <f t="shared" si="32"/>
        <v>52.142857142857146</v>
      </c>
      <c r="T184" s="179">
        <v>1</v>
      </c>
      <c r="U184" s="180">
        <f t="shared" si="35"/>
        <v>52.142857142857146</v>
      </c>
      <c r="V184" s="181">
        <f t="shared" si="36"/>
        <v>0</v>
      </c>
      <c r="W184" s="181">
        <f t="shared" si="37"/>
        <v>0</v>
      </c>
      <c r="X184" s="49" t="s">
        <v>2161</v>
      </c>
      <c r="Y184" s="40">
        <f t="shared" si="33"/>
        <v>326</v>
      </c>
      <c r="Z184" s="332" t="s">
        <v>57</v>
      </c>
      <c r="AA184" s="43" t="s">
        <v>628</v>
      </c>
      <c r="AB184" s="163" t="s">
        <v>3886</v>
      </c>
      <c r="AC184" s="407"/>
    </row>
    <row r="185" spans="1:29" ht="151.5" hidden="1" customHeight="1" x14ac:dyDescent="0.25">
      <c r="A185" s="32">
        <v>175</v>
      </c>
      <c r="B185" s="33" t="s">
        <v>609</v>
      </c>
      <c r="C185" s="42" t="s">
        <v>32</v>
      </c>
      <c r="D185" s="53" t="s">
        <v>108</v>
      </c>
      <c r="E185" s="36">
        <v>116</v>
      </c>
      <c r="F185" s="37" t="s">
        <v>2457</v>
      </c>
      <c r="G185" s="38">
        <f t="shared" si="28"/>
        <v>375</v>
      </c>
      <c r="H185" s="49" t="s">
        <v>691</v>
      </c>
      <c r="I185" s="38">
        <f t="shared" si="29"/>
        <v>136</v>
      </c>
      <c r="J185" s="49" t="s">
        <v>692</v>
      </c>
      <c r="K185" s="40">
        <f t="shared" si="30"/>
        <v>156</v>
      </c>
      <c r="L185" s="58">
        <v>116</v>
      </c>
      <c r="M185" s="49" t="s">
        <v>693</v>
      </c>
      <c r="N185" s="38">
        <f t="shared" si="31"/>
        <v>62</v>
      </c>
      <c r="O185" s="49" t="s">
        <v>694</v>
      </c>
      <c r="P185" s="189">
        <v>1</v>
      </c>
      <c r="Q185" s="185">
        <v>42551</v>
      </c>
      <c r="R185" s="185">
        <v>42582</v>
      </c>
      <c r="S185" s="178">
        <f t="shared" si="32"/>
        <v>4.4285714285714288</v>
      </c>
      <c r="T185" s="179">
        <v>1</v>
      </c>
      <c r="U185" s="180">
        <f t="shared" si="35"/>
        <v>4.4285714285714288</v>
      </c>
      <c r="V185" s="181">
        <f t="shared" si="36"/>
        <v>4.4285714285714288</v>
      </c>
      <c r="W185" s="181">
        <f t="shared" si="37"/>
        <v>4.4285714285714288</v>
      </c>
      <c r="X185" s="49" t="s">
        <v>695</v>
      </c>
      <c r="Y185" s="40">
        <f t="shared" si="33"/>
        <v>320</v>
      </c>
      <c r="Z185" s="332" t="s">
        <v>57</v>
      </c>
      <c r="AA185" s="43" t="s">
        <v>628</v>
      </c>
      <c r="AB185" s="163" t="s">
        <v>3886</v>
      </c>
      <c r="AC185" s="407"/>
    </row>
    <row r="186" spans="1:29" ht="151.5" hidden="1" customHeight="1" x14ac:dyDescent="0.25">
      <c r="A186" s="32">
        <v>176</v>
      </c>
      <c r="B186" s="33" t="s">
        <v>610</v>
      </c>
      <c r="C186" s="42" t="s">
        <v>32</v>
      </c>
      <c r="D186" s="53" t="s">
        <v>108</v>
      </c>
      <c r="E186" s="58"/>
      <c r="F186" s="37" t="s">
        <v>2458</v>
      </c>
      <c r="G186" s="38">
        <f t="shared" si="28"/>
        <v>375</v>
      </c>
      <c r="H186" s="49" t="s">
        <v>691</v>
      </c>
      <c r="I186" s="38">
        <f t="shared" si="29"/>
        <v>136</v>
      </c>
      <c r="J186" s="49" t="s">
        <v>692</v>
      </c>
      <c r="K186" s="40">
        <f t="shared" si="30"/>
        <v>156</v>
      </c>
      <c r="L186" s="58">
        <v>116</v>
      </c>
      <c r="M186" s="49" t="s">
        <v>693</v>
      </c>
      <c r="N186" s="38">
        <f t="shared" si="31"/>
        <v>62</v>
      </c>
      <c r="O186" s="49" t="s">
        <v>694</v>
      </c>
      <c r="P186" s="189">
        <v>1</v>
      </c>
      <c r="Q186" s="185">
        <v>42551</v>
      </c>
      <c r="R186" s="185">
        <v>42582</v>
      </c>
      <c r="S186" s="178">
        <f t="shared" si="32"/>
        <v>4.4285714285714288</v>
      </c>
      <c r="T186" s="179">
        <v>1</v>
      </c>
      <c r="U186" s="180">
        <f t="shared" si="35"/>
        <v>4.4285714285714288</v>
      </c>
      <c r="V186" s="181">
        <f t="shared" si="36"/>
        <v>4.4285714285714288</v>
      </c>
      <c r="W186" s="181">
        <f t="shared" si="37"/>
        <v>4.4285714285714288</v>
      </c>
      <c r="X186" s="49" t="s">
        <v>695</v>
      </c>
      <c r="Y186" s="40">
        <f t="shared" si="33"/>
        <v>320</v>
      </c>
      <c r="Z186" s="332" t="s">
        <v>57</v>
      </c>
      <c r="AA186" s="43" t="s">
        <v>628</v>
      </c>
      <c r="AB186" s="163" t="s">
        <v>3886</v>
      </c>
      <c r="AC186" s="407"/>
    </row>
    <row r="187" spans="1:29" ht="151.5" hidden="1" customHeight="1" x14ac:dyDescent="0.25">
      <c r="A187" s="32">
        <v>177</v>
      </c>
      <c r="B187" s="33" t="s">
        <v>611</v>
      </c>
      <c r="C187" s="42" t="s">
        <v>32</v>
      </c>
      <c r="D187" s="53" t="s">
        <v>108</v>
      </c>
      <c r="E187" s="58"/>
      <c r="F187" s="37" t="s">
        <v>2458</v>
      </c>
      <c r="G187" s="38">
        <f t="shared" si="28"/>
        <v>375</v>
      </c>
      <c r="H187" s="49" t="s">
        <v>691</v>
      </c>
      <c r="I187" s="38">
        <f t="shared" si="29"/>
        <v>136</v>
      </c>
      <c r="J187" s="49" t="s">
        <v>698</v>
      </c>
      <c r="K187" s="40">
        <f t="shared" si="30"/>
        <v>164</v>
      </c>
      <c r="L187" s="58">
        <v>116</v>
      </c>
      <c r="M187" s="49" t="s">
        <v>699</v>
      </c>
      <c r="N187" s="38">
        <f t="shared" si="31"/>
        <v>167</v>
      </c>
      <c r="O187" s="49" t="s">
        <v>700</v>
      </c>
      <c r="P187" s="189">
        <v>3</v>
      </c>
      <c r="Q187" s="185">
        <v>42582</v>
      </c>
      <c r="R187" s="185">
        <v>42947</v>
      </c>
      <c r="S187" s="178">
        <f t="shared" si="32"/>
        <v>52.142857142857146</v>
      </c>
      <c r="T187" s="179">
        <v>1</v>
      </c>
      <c r="U187" s="180">
        <f t="shared" si="35"/>
        <v>52.142857142857146</v>
      </c>
      <c r="V187" s="181">
        <f t="shared" si="36"/>
        <v>0</v>
      </c>
      <c r="W187" s="181">
        <f t="shared" si="37"/>
        <v>0</v>
      </c>
      <c r="X187" s="49" t="s">
        <v>3795</v>
      </c>
      <c r="Y187" s="40">
        <f t="shared" si="33"/>
        <v>175</v>
      </c>
      <c r="Z187" s="332" t="s">
        <v>57</v>
      </c>
      <c r="AA187" s="43" t="s">
        <v>628</v>
      </c>
      <c r="AB187" s="163" t="s">
        <v>3886</v>
      </c>
      <c r="AC187" s="407"/>
    </row>
    <row r="188" spans="1:29" ht="137.25" hidden="1" customHeight="1" x14ac:dyDescent="0.25">
      <c r="A188" s="32">
        <v>178</v>
      </c>
      <c r="B188" s="33" t="s">
        <v>612</v>
      </c>
      <c r="C188" s="42" t="s">
        <v>32</v>
      </c>
      <c r="D188" s="47" t="s">
        <v>1728</v>
      </c>
      <c r="E188" s="36">
        <v>117</v>
      </c>
      <c r="F188" s="37" t="s">
        <v>2459</v>
      </c>
      <c r="G188" s="38">
        <f t="shared" si="28"/>
        <v>369</v>
      </c>
      <c r="H188" s="49" t="s">
        <v>702</v>
      </c>
      <c r="I188" s="38">
        <f t="shared" si="29"/>
        <v>41</v>
      </c>
      <c r="J188" s="39" t="s">
        <v>703</v>
      </c>
      <c r="K188" s="40">
        <f t="shared" si="30"/>
        <v>180</v>
      </c>
      <c r="L188" s="36">
        <v>117</v>
      </c>
      <c r="M188" s="39" t="s">
        <v>704</v>
      </c>
      <c r="N188" s="38">
        <f t="shared" si="31"/>
        <v>219</v>
      </c>
      <c r="O188" s="39" t="s">
        <v>705</v>
      </c>
      <c r="P188" s="186">
        <v>4</v>
      </c>
      <c r="Q188" s="190">
        <v>42216</v>
      </c>
      <c r="R188" s="190">
        <v>42551</v>
      </c>
      <c r="S188" s="178">
        <f t="shared" si="32"/>
        <v>47.857142857142854</v>
      </c>
      <c r="T188" s="179">
        <v>1</v>
      </c>
      <c r="U188" s="180">
        <f t="shared" si="35"/>
        <v>47.857142857142854</v>
      </c>
      <c r="V188" s="181">
        <f t="shared" si="36"/>
        <v>47.857142857142854</v>
      </c>
      <c r="W188" s="181">
        <f t="shared" si="37"/>
        <v>47.857142857142854</v>
      </c>
      <c r="X188" s="49" t="s">
        <v>1713</v>
      </c>
      <c r="Y188" s="40">
        <f t="shared" si="33"/>
        <v>156</v>
      </c>
      <c r="Z188" s="332" t="s">
        <v>43</v>
      </c>
      <c r="AA188" s="43" t="s">
        <v>706</v>
      </c>
      <c r="AB188" s="163" t="s">
        <v>3886</v>
      </c>
      <c r="AC188" s="407"/>
    </row>
    <row r="189" spans="1:29" ht="121.5" hidden="1" customHeight="1" x14ac:dyDescent="0.25">
      <c r="A189" s="32">
        <v>179</v>
      </c>
      <c r="B189" s="33" t="s">
        <v>2795</v>
      </c>
      <c r="C189" s="42" t="s">
        <v>32</v>
      </c>
      <c r="D189" s="47" t="s">
        <v>1728</v>
      </c>
      <c r="E189" s="36">
        <v>118</v>
      </c>
      <c r="F189" s="37" t="s">
        <v>2460</v>
      </c>
      <c r="G189" s="38">
        <f t="shared" si="28"/>
        <v>334</v>
      </c>
      <c r="H189" s="49" t="s">
        <v>702</v>
      </c>
      <c r="I189" s="38">
        <f t="shared" si="29"/>
        <v>41</v>
      </c>
      <c r="J189" s="39" t="s">
        <v>708</v>
      </c>
      <c r="K189" s="40">
        <f t="shared" si="30"/>
        <v>183</v>
      </c>
      <c r="L189" s="36">
        <v>118</v>
      </c>
      <c r="M189" s="39" t="s">
        <v>704</v>
      </c>
      <c r="N189" s="38">
        <f t="shared" si="31"/>
        <v>219</v>
      </c>
      <c r="O189" s="39" t="s">
        <v>705</v>
      </c>
      <c r="P189" s="186">
        <v>4</v>
      </c>
      <c r="Q189" s="190">
        <v>42216</v>
      </c>
      <c r="R189" s="190">
        <v>42551</v>
      </c>
      <c r="S189" s="178">
        <f t="shared" si="32"/>
        <v>47.857142857142854</v>
      </c>
      <c r="T189" s="179">
        <v>1</v>
      </c>
      <c r="U189" s="180">
        <f t="shared" si="35"/>
        <v>47.857142857142854</v>
      </c>
      <c r="V189" s="181">
        <f t="shared" si="36"/>
        <v>47.857142857142854</v>
      </c>
      <c r="W189" s="181">
        <f t="shared" si="37"/>
        <v>47.857142857142854</v>
      </c>
      <c r="X189" s="49" t="s">
        <v>1713</v>
      </c>
      <c r="Y189" s="40">
        <f t="shared" si="33"/>
        <v>156</v>
      </c>
      <c r="Z189" s="332" t="s">
        <v>43</v>
      </c>
      <c r="AA189" s="43" t="s">
        <v>706</v>
      </c>
      <c r="AB189" s="163" t="s">
        <v>3886</v>
      </c>
      <c r="AC189" s="407"/>
    </row>
    <row r="190" spans="1:29" ht="121.5" hidden="1" customHeight="1" x14ac:dyDescent="0.25">
      <c r="A190" s="32">
        <v>180</v>
      </c>
      <c r="B190" s="33" t="s">
        <v>2796</v>
      </c>
      <c r="C190" s="42" t="s">
        <v>32</v>
      </c>
      <c r="D190" s="47" t="s">
        <v>108</v>
      </c>
      <c r="E190" s="46"/>
      <c r="F190" s="37" t="s">
        <v>2460</v>
      </c>
      <c r="G190" s="38">
        <f t="shared" si="28"/>
        <v>334</v>
      </c>
      <c r="H190" s="49" t="s">
        <v>702</v>
      </c>
      <c r="I190" s="38">
        <f t="shared" si="29"/>
        <v>41</v>
      </c>
      <c r="J190" s="39" t="s">
        <v>710</v>
      </c>
      <c r="K190" s="40">
        <f t="shared" si="30"/>
        <v>183</v>
      </c>
      <c r="L190" s="36">
        <v>118</v>
      </c>
      <c r="M190" s="39" t="s">
        <v>704</v>
      </c>
      <c r="N190" s="38">
        <f t="shared" si="31"/>
        <v>219</v>
      </c>
      <c r="O190" s="39" t="s">
        <v>705</v>
      </c>
      <c r="P190" s="186">
        <v>4</v>
      </c>
      <c r="Q190" s="190">
        <v>42216</v>
      </c>
      <c r="R190" s="190">
        <v>42582</v>
      </c>
      <c r="S190" s="178">
        <f t="shared" si="32"/>
        <v>52.285714285714285</v>
      </c>
      <c r="T190" s="179">
        <v>1</v>
      </c>
      <c r="U190" s="180">
        <f t="shared" si="35"/>
        <v>52.285714285714285</v>
      </c>
      <c r="V190" s="181">
        <f t="shared" si="36"/>
        <v>52.285714285714285</v>
      </c>
      <c r="W190" s="181">
        <f t="shared" si="37"/>
        <v>52.285714285714285</v>
      </c>
      <c r="X190" s="49" t="s">
        <v>1713</v>
      </c>
      <c r="Y190" s="40">
        <f t="shared" si="33"/>
        <v>156</v>
      </c>
      <c r="Z190" s="332" t="s">
        <v>43</v>
      </c>
      <c r="AA190" s="43" t="s">
        <v>706</v>
      </c>
      <c r="AB190" s="163" t="s">
        <v>3886</v>
      </c>
      <c r="AC190" s="407"/>
    </row>
    <row r="191" spans="1:29" ht="137.25" hidden="1" customHeight="1" x14ac:dyDescent="0.25">
      <c r="A191" s="32">
        <v>181</v>
      </c>
      <c r="B191" s="33" t="s">
        <v>2797</v>
      </c>
      <c r="C191" s="42" t="s">
        <v>32</v>
      </c>
      <c r="D191" s="47" t="s">
        <v>1728</v>
      </c>
      <c r="E191" s="36">
        <v>119</v>
      </c>
      <c r="F191" s="37" t="s">
        <v>2461</v>
      </c>
      <c r="G191" s="38">
        <f t="shared" si="28"/>
        <v>383</v>
      </c>
      <c r="H191" s="49" t="s">
        <v>702</v>
      </c>
      <c r="I191" s="38">
        <f t="shared" si="29"/>
        <v>41</v>
      </c>
      <c r="J191" s="39" t="s">
        <v>708</v>
      </c>
      <c r="K191" s="40">
        <f t="shared" si="30"/>
        <v>183</v>
      </c>
      <c r="L191" s="36">
        <v>119</v>
      </c>
      <c r="M191" s="39" t="s">
        <v>704</v>
      </c>
      <c r="N191" s="38">
        <f t="shared" si="31"/>
        <v>219</v>
      </c>
      <c r="O191" s="39" t="s">
        <v>705</v>
      </c>
      <c r="P191" s="186">
        <v>4</v>
      </c>
      <c r="Q191" s="190">
        <v>42216</v>
      </c>
      <c r="R191" s="190">
        <v>42551</v>
      </c>
      <c r="S191" s="178">
        <f t="shared" si="32"/>
        <v>47.857142857142854</v>
      </c>
      <c r="T191" s="179">
        <v>1</v>
      </c>
      <c r="U191" s="180">
        <f t="shared" si="35"/>
        <v>47.857142857142854</v>
      </c>
      <c r="V191" s="181">
        <f t="shared" si="36"/>
        <v>47.857142857142854</v>
      </c>
      <c r="W191" s="181">
        <f t="shared" si="37"/>
        <v>47.857142857142854</v>
      </c>
      <c r="X191" s="49" t="s">
        <v>1713</v>
      </c>
      <c r="Y191" s="40">
        <f t="shared" si="33"/>
        <v>156</v>
      </c>
      <c r="Z191" s="332" t="s">
        <v>43</v>
      </c>
      <c r="AA191" s="43" t="s">
        <v>706</v>
      </c>
      <c r="AB191" s="163" t="s">
        <v>3886</v>
      </c>
      <c r="AC191" s="407"/>
    </row>
    <row r="192" spans="1:29" ht="137.25" hidden="1" customHeight="1" x14ac:dyDescent="0.25">
      <c r="A192" s="32">
        <v>182</v>
      </c>
      <c r="B192" s="33" t="s">
        <v>620</v>
      </c>
      <c r="C192" s="42" t="s">
        <v>32</v>
      </c>
      <c r="D192" s="47" t="s">
        <v>108</v>
      </c>
      <c r="E192" s="46"/>
      <c r="F192" s="37" t="s">
        <v>2461</v>
      </c>
      <c r="G192" s="38">
        <f t="shared" si="28"/>
        <v>383</v>
      </c>
      <c r="H192" s="49" t="s">
        <v>702</v>
      </c>
      <c r="I192" s="38">
        <f t="shared" si="29"/>
        <v>41</v>
      </c>
      <c r="J192" s="39" t="s">
        <v>710</v>
      </c>
      <c r="K192" s="40">
        <f t="shared" si="30"/>
        <v>183</v>
      </c>
      <c r="L192" s="36">
        <v>119</v>
      </c>
      <c r="M192" s="39" t="s">
        <v>704</v>
      </c>
      <c r="N192" s="38">
        <f t="shared" si="31"/>
        <v>219</v>
      </c>
      <c r="O192" s="39" t="s">
        <v>705</v>
      </c>
      <c r="P192" s="186">
        <v>4</v>
      </c>
      <c r="Q192" s="190">
        <v>42216</v>
      </c>
      <c r="R192" s="190">
        <v>42582</v>
      </c>
      <c r="S192" s="178">
        <f t="shared" si="32"/>
        <v>52.285714285714285</v>
      </c>
      <c r="T192" s="179">
        <v>1</v>
      </c>
      <c r="U192" s="180">
        <f t="shared" si="35"/>
        <v>52.285714285714285</v>
      </c>
      <c r="V192" s="181">
        <f t="shared" si="36"/>
        <v>52.285714285714285</v>
      </c>
      <c r="W192" s="181">
        <f t="shared" si="37"/>
        <v>52.285714285714285</v>
      </c>
      <c r="X192" s="49" t="s">
        <v>1713</v>
      </c>
      <c r="Y192" s="40">
        <f t="shared" si="33"/>
        <v>156</v>
      </c>
      <c r="Z192" s="332" t="s">
        <v>43</v>
      </c>
      <c r="AA192" s="43" t="s">
        <v>706</v>
      </c>
      <c r="AB192" s="163" t="s">
        <v>3886</v>
      </c>
      <c r="AC192" s="407"/>
    </row>
    <row r="193" spans="1:29" ht="137.25" hidden="1" customHeight="1" x14ac:dyDescent="0.25">
      <c r="A193" s="32">
        <v>183</v>
      </c>
      <c r="B193" s="33" t="s">
        <v>625</v>
      </c>
      <c r="C193" s="42" t="s">
        <v>32</v>
      </c>
      <c r="D193" s="47" t="s">
        <v>1728</v>
      </c>
      <c r="E193" s="36">
        <v>120</v>
      </c>
      <c r="F193" s="37" t="s">
        <v>2462</v>
      </c>
      <c r="G193" s="38">
        <f t="shared" si="28"/>
        <v>369</v>
      </c>
      <c r="H193" s="49" t="s">
        <v>702</v>
      </c>
      <c r="I193" s="38">
        <f t="shared" si="29"/>
        <v>41</v>
      </c>
      <c r="J193" s="39" t="s">
        <v>710</v>
      </c>
      <c r="K193" s="40">
        <f t="shared" si="30"/>
        <v>183</v>
      </c>
      <c r="L193" s="36">
        <v>120</v>
      </c>
      <c r="M193" s="39" t="s">
        <v>704</v>
      </c>
      <c r="N193" s="38">
        <f t="shared" si="31"/>
        <v>219</v>
      </c>
      <c r="O193" s="39" t="s">
        <v>705</v>
      </c>
      <c r="P193" s="186">
        <v>4</v>
      </c>
      <c r="Q193" s="190">
        <v>42216</v>
      </c>
      <c r="R193" s="190">
        <v>42551</v>
      </c>
      <c r="S193" s="178">
        <f t="shared" si="32"/>
        <v>47.857142857142854</v>
      </c>
      <c r="T193" s="179">
        <v>1</v>
      </c>
      <c r="U193" s="180">
        <f t="shared" si="35"/>
        <v>47.857142857142854</v>
      </c>
      <c r="V193" s="181">
        <f t="shared" si="36"/>
        <v>47.857142857142854</v>
      </c>
      <c r="W193" s="181">
        <f t="shared" si="37"/>
        <v>47.857142857142854</v>
      </c>
      <c r="X193" s="49" t="s">
        <v>1713</v>
      </c>
      <c r="Y193" s="40">
        <f t="shared" si="33"/>
        <v>156</v>
      </c>
      <c r="Z193" s="332" t="s">
        <v>43</v>
      </c>
      <c r="AA193" s="43" t="s">
        <v>706</v>
      </c>
      <c r="AB193" s="163" t="s">
        <v>3886</v>
      </c>
      <c r="AC193" s="407"/>
    </row>
    <row r="194" spans="1:29" ht="137.25" hidden="1" customHeight="1" x14ac:dyDescent="0.25">
      <c r="A194" s="32">
        <v>184</v>
      </c>
      <c r="B194" s="33" t="s">
        <v>627</v>
      </c>
      <c r="C194" s="42" t="s">
        <v>32</v>
      </c>
      <c r="D194" s="47" t="s">
        <v>108</v>
      </c>
      <c r="E194" s="46"/>
      <c r="F194" s="37" t="s">
        <v>2462</v>
      </c>
      <c r="G194" s="38">
        <f t="shared" si="28"/>
        <v>369</v>
      </c>
      <c r="H194" s="49" t="s">
        <v>702</v>
      </c>
      <c r="I194" s="38">
        <f t="shared" si="29"/>
        <v>41</v>
      </c>
      <c r="J194" s="39" t="s">
        <v>715</v>
      </c>
      <c r="K194" s="40">
        <f t="shared" si="30"/>
        <v>183</v>
      </c>
      <c r="L194" s="36">
        <v>120</v>
      </c>
      <c r="M194" s="39" t="s">
        <v>704</v>
      </c>
      <c r="N194" s="38">
        <f t="shared" si="31"/>
        <v>219</v>
      </c>
      <c r="O194" s="39" t="s">
        <v>705</v>
      </c>
      <c r="P194" s="186">
        <v>4</v>
      </c>
      <c r="Q194" s="190">
        <v>42216</v>
      </c>
      <c r="R194" s="190">
        <v>42582</v>
      </c>
      <c r="S194" s="178">
        <f t="shared" si="32"/>
        <v>52.285714285714285</v>
      </c>
      <c r="T194" s="179">
        <v>1</v>
      </c>
      <c r="U194" s="180">
        <f t="shared" si="35"/>
        <v>52.285714285714285</v>
      </c>
      <c r="V194" s="181">
        <f t="shared" si="36"/>
        <v>52.285714285714285</v>
      </c>
      <c r="W194" s="181">
        <f t="shared" si="37"/>
        <v>52.285714285714285</v>
      </c>
      <c r="X194" s="49" t="s">
        <v>1713</v>
      </c>
      <c r="Y194" s="40">
        <f t="shared" si="33"/>
        <v>156</v>
      </c>
      <c r="Z194" s="332" t="s">
        <v>43</v>
      </c>
      <c r="AA194" s="43" t="s">
        <v>706</v>
      </c>
      <c r="AB194" s="163" t="s">
        <v>3886</v>
      </c>
      <c r="AC194" s="407"/>
    </row>
    <row r="195" spans="1:29" ht="136.5" hidden="1" customHeight="1" x14ac:dyDescent="0.25">
      <c r="A195" s="32">
        <v>185</v>
      </c>
      <c r="B195" s="33" t="s">
        <v>629</v>
      </c>
      <c r="C195" s="42" t="s">
        <v>32</v>
      </c>
      <c r="D195" s="53" t="s">
        <v>33</v>
      </c>
      <c r="E195" s="36">
        <v>121</v>
      </c>
      <c r="F195" s="37" t="s">
        <v>2463</v>
      </c>
      <c r="G195" s="38">
        <f t="shared" si="28"/>
        <v>377</v>
      </c>
      <c r="H195" s="49" t="s">
        <v>702</v>
      </c>
      <c r="I195" s="38">
        <f t="shared" si="29"/>
        <v>41</v>
      </c>
      <c r="J195" s="39" t="s">
        <v>708</v>
      </c>
      <c r="K195" s="40">
        <f t="shared" si="30"/>
        <v>183</v>
      </c>
      <c r="L195" s="36">
        <v>121</v>
      </c>
      <c r="M195" s="39" t="s">
        <v>704</v>
      </c>
      <c r="N195" s="38">
        <f t="shared" si="31"/>
        <v>219</v>
      </c>
      <c r="O195" s="39" t="s">
        <v>705</v>
      </c>
      <c r="P195" s="186">
        <v>4</v>
      </c>
      <c r="Q195" s="190">
        <v>42216</v>
      </c>
      <c r="R195" s="190">
        <v>42551</v>
      </c>
      <c r="S195" s="178">
        <f t="shared" si="32"/>
        <v>47.857142857142854</v>
      </c>
      <c r="T195" s="179">
        <v>1</v>
      </c>
      <c r="U195" s="180">
        <f t="shared" si="35"/>
        <v>47.857142857142854</v>
      </c>
      <c r="V195" s="181">
        <f t="shared" si="36"/>
        <v>47.857142857142854</v>
      </c>
      <c r="W195" s="181">
        <f t="shared" si="37"/>
        <v>47.857142857142854</v>
      </c>
      <c r="X195" s="49" t="s">
        <v>1713</v>
      </c>
      <c r="Y195" s="40">
        <f t="shared" si="33"/>
        <v>156</v>
      </c>
      <c r="Z195" s="332" t="s">
        <v>43</v>
      </c>
      <c r="AA195" s="43" t="s">
        <v>706</v>
      </c>
      <c r="AB195" s="163" t="s">
        <v>3886</v>
      </c>
      <c r="AC195" s="407"/>
    </row>
    <row r="196" spans="1:29" ht="136.5" hidden="1" customHeight="1" x14ac:dyDescent="0.25">
      <c r="A196" s="32">
        <v>186</v>
      </c>
      <c r="B196" s="33" t="s">
        <v>2798</v>
      </c>
      <c r="C196" s="42" t="s">
        <v>32</v>
      </c>
      <c r="D196" s="53" t="s">
        <v>33</v>
      </c>
      <c r="E196" s="58"/>
      <c r="F196" s="37" t="s">
        <v>2463</v>
      </c>
      <c r="G196" s="38">
        <f t="shared" si="28"/>
        <v>377</v>
      </c>
      <c r="H196" s="49" t="s">
        <v>702</v>
      </c>
      <c r="I196" s="38">
        <f t="shared" si="29"/>
        <v>41</v>
      </c>
      <c r="J196" s="39" t="s">
        <v>710</v>
      </c>
      <c r="K196" s="40">
        <f t="shared" si="30"/>
        <v>183</v>
      </c>
      <c r="L196" s="36">
        <v>121</v>
      </c>
      <c r="M196" s="39" t="s">
        <v>704</v>
      </c>
      <c r="N196" s="38">
        <f t="shared" si="31"/>
        <v>219</v>
      </c>
      <c r="O196" s="39" t="s">
        <v>705</v>
      </c>
      <c r="P196" s="186">
        <v>4</v>
      </c>
      <c r="Q196" s="190">
        <v>42216</v>
      </c>
      <c r="R196" s="190">
        <v>42582</v>
      </c>
      <c r="S196" s="178">
        <f t="shared" si="32"/>
        <v>52.285714285714285</v>
      </c>
      <c r="T196" s="179">
        <v>1</v>
      </c>
      <c r="U196" s="180">
        <f t="shared" si="35"/>
        <v>52.285714285714285</v>
      </c>
      <c r="V196" s="181">
        <f t="shared" si="36"/>
        <v>52.285714285714285</v>
      </c>
      <c r="W196" s="181">
        <f t="shared" si="37"/>
        <v>52.285714285714285</v>
      </c>
      <c r="X196" s="49" t="s">
        <v>1713</v>
      </c>
      <c r="Y196" s="40">
        <f t="shared" si="33"/>
        <v>156</v>
      </c>
      <c r="Z196" s="332" t="s">
        <v>43</v>
      </c>
      <c r="AA196" s="43" t="s">
        <v>706</v>
      </c>
      <c r="AB196" s="163" t="s">
        <v>3886</v>
      </c>
      <c r="AC196" s="407"/>
    </row>
    <row r="197" spans="1:29" ht="137.25" hidden="1" customHeight="1" x14ac:dyDescent="0.25">
      <c r="A197" s="32">
        <v>187</v>
      </c>
      <c r="B197" s="33" t="s">
        <v>2799</v>
      </c>
      <c r="C197" s="42" t="s">
        <v>32</v>
      </c>
      <c r="D197" s="47" t="s">
        <v>1728</v>
      </c>
      <c r="E197" s="36">
        <v>122</v>
      </c>
      <c r="F197" s="37" t="s">
        <v>2464</v>
      </c>
      <c r="G197" s="38">
        <f t="shared" si="28"/>
        <v>375</v>
      </c>
      <c r="H197" s="49" t="s">
        <v>702</v>
      </c>
      <c r="I197" s="38">
        <f t="shared" si="29"/>
        <v>41</v>
      </c>
      <c r="J197" s="39" t="s">
        <v>708</v>
      </c>
      <c r="K197" s="40">
        <f t="shared" si="30"/>
        <v>183</v>
      </c>
      <c r="L197" s="36">
        <v>122</v>
      </c>
      <c r="M197" s="39" t="s">
        <v>704</v>
      </c>
      <c r="N197" s="38">
        <f t="shared" si="31"/>
        <v>219</v>
      </c>
      <c r="O197" s="39" t="s">
        <v>705</v>
      </c>
      <c r="P197" s="186">
        <v>4</v>
      </c>
      <c r="Q197" s="190">
        <v>42216</v>
      </c>
      <c r="R197" s="190">
        <v>42551</v>
      </c>
      <c r="S197" s="178">
        <f t="shared" si="32"/>
        <v>47.857142857142854</v>
      </c>
      <c r="T197" s="179">
        <v>1</v>
      </c>
      <c r="U197" s="180">
        <f t="shared" si="35"/>
        <v>47.857142857142854</v>
      </c>
      <c r="V197" s="181">
        <f t="shared" si="36"/>
        <v>47.857142857142854</v>
      </c>
      <c r="W197" s="181">
        <f t="shared" si="37"/>
        <v>47.857142857142854</v>
      </c>
      <c r="X197" s="49" t="s">
        <v>1713</v>
      </c>
      <c r="Y197" s="40">
        <f t="shared" si="33"/>
        <v>156</v>
      </c>
      <c r="Z197" s="332" t="s">
        <v>43</v>
      </c>
      <c r="AA197" s="43" t="s">
        <v>706</v>
      </c>
      <c r="AB197" s="163" t="s">
        <v>3886</v>
      </c>
      <c r="AC197" s="407"/>
    </row>
    <row r="198" spans="1:29" ht="137.25" hidden="1" customHeight="1" x14ac:dyDescent="0.25">
      <c r="A198" s="32">
        <v>188</v>
      </c>
      <c r="B198" s="33" t="s">
        <v>2800</v>
      </c>
      <c r="C198" s="42" t="s">
        <v>32</v>
      </c>
      <c r="D198" s="47" t="s">
        <v>108</v>
      </c>
      <c r="E198" s="46"/>
      <c r="F198" s="37" t="s">
        <v>2464</v>
      </c>
      <c r="G198" s="38">
        <f t="shared" si="28"/>
        <v>375</v>
      </c>
      <c r="H198" s="49" t="s">
        <v>702</v>
      </c>
      <c r="I198" s="38">
        <f t="shared" si="29"/>
        <v>41</v>
      </c>
      <c r="J198" s="39" t="s">
        <v>710</v>
      </c>
      <c r="K198" s="40">
        <f t="shared" si="30"/>
        <v>183</v>
      </c>
      <c r="L198" s="36">
        <v>122</v>
      </c>
      <c r="M198" s="39" t="s">
        <v>704</v>
      </c>
      <c r="N198" s="38">
        <f t="shared" si="31"/>
        <v>219</v>
      </c>
      <c r="O198" s="39" t="s">
        <v>705</v>
      </c>
      <c r="P198" s="186">
        <v>4</v>
      </c>
      <c r="Q198" s="190">
        <v>42216</v>
      </c>
      <c r="R198" s="190">
        <v>42582</v>
      </c>
      <c r="S198" s="178">
        <f t="shared" si="32"/>
        <v>52.285714285714285</v>
      </c>
      <c r="T198" s="179">
        <v>1</v>
      </c>
      <c r="U198" s="180">
        <f t="shared" si="35"/>
        <v>52.285714285714285</v>
      </c>
      <c r="V198" s="181">
        <f t="shared" si="36"/>
        <v>52.285714285714285</v>
      </c>
      <c r="W198" s="181">
        <f t="shared" si="37"/>
        <v>52.285714285714285</v>
      </c>
      <c r="X198" s="49" t="s">
        <v>1713</v>
      </c>
      <c r="Y198" s="40">
        <f t="shared" si="33"/>
        <v>156</v>
      </c>
      <c r="Z198" s="332" t="s">
        <v>43</v>
      </c>
      <c r="AA198" s="43" t="s">
        <v>706</v>
      </c>
      <c r="AB198" s="163" t="s">
        <v>3886</v>
      </c>
      <c r="AC198" s="407"/>
    </row>
    <row r="199" spans="1:29" ht="137.25" hidden="1" customHeight="1" x14ac:dyDescent="0.25">
      <c r="A199" s="32">
        <v>189</v>
      </c>
      <c r="B199" s="33" t="s">
        <v>631</v>
      </c>
      <c r="C199" s="42" t="s">
        <v>32</v>
      </c>
      <c r="D199" s="47" t="s">
        <v>1728</v>
      </c>
      <c r="E199" s="36">
        <v>123</v>
      </c>
      <c r="F199" s="37" t="s">
        <v>2465</v>
      </c>
      <c r="G199" s="38">
        <f t="shared" si="28"/>
        <v>357</v>
      </c>
      <c r="H199" s="49" t="s">
        <v>702</v>
      </c>
      <c r="I199" s="38">
        <f t="shared" si="29"/>
        <v>41</v>
      </c>
      <c r="J199" s="39" t="s">
        <v>721</v>
      </c>
      <c r="K199" s="40">
        <f t="shared" si="30"/>
        <v>182</v>
      </c>
      <c r="L199" s="36">
        <v>123</v>
      </c>
      <c r="M199" s="39" t="s">
        <v>704</v>
      </c>
      <c r="N199" s="38">
        <f t="shared" si="31"/>
        <v>219</v>
      </c>
      <c r="O199" s="39" t="s">
        <v>705</v>
      </c>
      <c r="P199" s="186">
        <v>4</v>
      </c>
      <c r="Q199" s="190">
        <v>42216</v>
      </c>
      <c r="R199" s="190">
        <v>42551</v>
      </c>
      <c r="S199" s="178">
        <f t="shared" si="32"/>
        <v>47.857142857142854</v>
      </c>
      <c r="T199" s="179">
        <v>1</v>
      </c>
      <c r="U199" s="180">
        <f t="shared" si="35"/>
        <v>47.857142857142854</v>
      </c>
      <c r="V199" s="181">
        <f t="shared" si="36"/>
        <v>47.857142857142854</v>
      </c>
      <c r="W199" s="181">
        <f t="shared" si="37"/>
        <v>47.857142857142854</v>
      </c>
      <c r="X199" s="49" t="s">
        <v>1713</v>
      </c>
      <c r="Y199" s="40">
        <f t="shared" si="33"/>
        <v>156</v>
      </c>
      <c r="Z199" s="332" t="s">
        <v>43</v>
      </c>
      <c r="AA199" s="43" t="s">
        <v>706</v>
      </c>
      <c r="AB199" s="163" t="s">
        <v>3886</v>
      </c>
      <c r="AC199" s="407"/>
    </row>
    <row r="200" spans="1:29" ht="137.25" hidden="1" customHeight="1" x14ac:dyDescent="0.25">
      <c r="A200" s="32">
        <v>190</v>
      </c>
      <c r="B200" s="33" t="s">
        <v>2801</v>
      </c>
      <c r="C200" s="42" t="s">
        <v>32</v>
      </c>
      <c r="D200" s="47" t="s">
        <v>108</v>
      </c>
      <c r="E200" s="46"/>
      <c r="F200" s="37" t="s">
        <v>2466</v>
      </c>
      <c r="G200" s="38">
        <f t="shared" si="28"/>
        <v>357</v>
      </c>
      <c r="H200" s="49" t="s">
        <v>702</v>
      </c>
      <c r="I200" s="38">
        <f t="shared" si="29"/>
        <v>41</v>
      </c>
      <c r="J200" s="39" t="s">
        <v>710</v>
      </c>
      <c r="K200" s="40">
        <f t="shared" si="30"/>
        <v>183</v>
      </c>
      <c r="L200" s="36">
        <v>123</v>
      </c>
      <c r="M200" s="39" t="s">
        <v>704</v>
      </c>
      <c r="N200" s="38">
        <f t="shared" si="31"/>
        <v>219</v>
      </c>
      <c r="O200" s="39" t="s">
        <v>705</v>
      </c>
      <c r="P200" s="186">
        <v>4</v>
      </c>
      <c r="Q200" s="190">
        <v>42216</v>
      </c>
      <c r="R200" s="190">
        <v>42582</v>
      </c>
      <c r="S200" s="178">
        <f t="shared" si="32"/>
        <v>52.285714285714285</v>
      </c>
      <c r="T200" s="179">
        <v>1</v>
      </c>
      <c r="U200" s="180">
        <f t="shared" si="35"/>
        <v>52.285714285714285</v>
      </c>
      <c r="V200" s="181">
        <f t="shared" si="36"/>
        <v>52.285714285714285</v>
      </c>
      <c r="W200" s="181">
        <f t="shared" si="37"/>
        <v>52.285714285714285</v>
      </c>
      <c r="X200" s="49" t="s">
        <v>1713</v>
      </c>
      <c r="Y200" s="40">
        <f t="shared" si="33"/>
        <v>156</v>
      </c>
      <c r="Z200" s="332" t="s">
        <v>43</v>
      </c>
      <c r="AA200" s="43" t="s">
        <v>706</v>
      </c>
      <c r="AB200" s="163" t="s">
        <v>3886</v>
      </c>
      <c r="AC200" s="407"/>
    </row>
    <row r="201" spans="1:29" ht="152.25" hidden="1" customHeight="1" x14ac:dyDescent="0.25">
      <c r="A201" s="32">
        <v>191</v>
      </c>
      <c r="B201" s="33" t="s">
        <v>2802</v>
      </c>
      <c r="C201" s="42" t="s">
        <v>32</v>
      </c>
      <c r="D201" s="47" t="s">
        <v>1728</v>
      </c>
      <c r="E201" s="36">
        <v>124</v>
      </c>
      <c r="F201" s="37" t="s">
        <v>2467</v>
      </c>
      <c r="G201" s="38">
        <f t="shared" si="28"/>
        <v>389</v>
      </c>
      <c r="H201" s="49" t="s">
        <v>702</v>
      </c>
      <c r="I201" s="38">
        <f t="shared" si="29"/>
        <v>41</v>
      </c>
      <c r="J201" s="39" t="s">
        <v>708</v>
      </c>
      <c r="K201" s="40">
        <f t="shared" si="30"/>
        <v>183</v>
      </c>
      <c r="L201" s="36">
        <v>124</v>
      </c>
      <c r="M201" s="39" t="s">
        <v>704</v>
      </c>
      <c r="N201" s="38">
        <f t="shared" si="31"/>
        <v>219</v>
      </c>
      <c r="O201" s="39" t="s">
        <v>705</v>
      </c>
      <c r="P201" s="186">
        <v>4</v>
      </c>
      <c r="Q201" s="190">
        <v>42216</v>
      </c>
      <c r="R201" s="190">
        <v>42551</v>
      </c>
      <c r="S201" s="178">
        <f t="shared" si="32"/>
        <v>47.857142857142854</v>
      </c>
      <c r="T201" s="179">
        <v>1</v>
      </c>
      <c r="U201" s="180">
        <f t="shared" si="35"/>
        <v>47.857142857142854</v>
      </c>
      <c r="V201" s="181">
        <f t="shared" si="36"/>
        <v>47.857142857142854</v>
      </c>
      <c r="W201" s="181">
        <f t="shared" si="37"/>
        <v>47.857142857142854</v>
      </c>
      <c r="X201" s="49" t="s">
        <v>1713</v>
      </c>
      <c r="Y201" s="40">
        <f t="shared" si="33"/>
        <v>156</v>
      </c>
      <c r="Z201" s="332" t="s">
        <v>43</v>
      </c>
      <c r="AA201" s="43" t="s">
        <v>706</v>
      </c>
      <c r="AB201" s="163" t="s">
        <v>3886</v>
      </c>
      <c r="AC201" s="407"/>
    </row>
    <row r="202" spans="1:29" ht="152.25" hidden="1" customHeight="1" x14ac:dyDescent="0.25">
      <c r="A202" s="32">
        <v>192</v>
      </c>
      <c r="B202" s="33" t="s">
        <v>638</v>
      </c>
      <c r="C202" s="42" t="s">
        <v>32</v>
      </c>
      <c r="D202" s="47" t="s">
        <v>108</v>
      </c>
      <c r="E202" s="46"/>
      <c r="F202" s="37" t="s">
        <v>2467</v>
      </c>
      <c r="G202" s="38">
        <f t="shared" si="28"/>
        <v>389</v>
      </c>
      <c r="H202" s="49" t="s">
        <v>702</v>
      </c>
      <c r="I202" s="38">
        <f t="shared" si="29"/>
        <v>41</v>
      </c>
      <c r="J202" s="39" t="s">
        <v>710</v>
      </c>
      <c r="K202" s="40">
        <f t="shared" si="30"/>
        <v>183</v>
      </c>
      <c r="L202" s="36">
        <v>124</v>
      </c>
      <c r="M202" s="39" t="s">
        <v>704</v>
      </c>
      <c r="N202" s="38">
        <f t="shared" si="31"/>
        <v>219</v>
      </c>
      <c r="O202" s="39" t="s">
        <v>705</v>
      </c>
      <c r="P202" s="186">
        <v>4</v>
      </c>
      <c r="Q202" s="190">
        <v>42216</v>
      </c>
      <c r="R202" s="190">
        <v>42582</v>
      </c>
      <c r="S202" s="178">
        <f t="shared" si="32"/>
        <v>52.285714285714285</v>
      </c>
      <c r="T202" s="179">
        <v>1</v>
      </c>
      <c r="U202" s="180">
        <f t="shared" si="35"/>
        <v>52.285714285714285</v>
      </c>
      <c r="V202" s="181">
        <f t="shared" si="36"/>
        <v>52.285714285714285</v>
      </c>
      <c r="W202" s="181">
        <f t="shared" si="37"/>
        <v>52.285714285714285</v>
      </c>
      <c r="X202" s="49" t="s">
        <v>1713</v>
      </c>
      <c r="Y202" s="40">
        <f t="shared" si="33"/>
        <v>156</v>
      </c>
      <c r="Z202" s="332" t="s">
        <v>43</v>
      </c>
      <c r="AA202" s="43" t="s">
        <v>706</v>
      </c>
      <c r="AB202" s="163" t="s">
        <v>3886</v>
      </c>
      <c r="AC202" s="407"/>
    </row>
    <row r="203" spans="1:29" ht="152.25" hidden="1" customHeight="1" x14ac:dyDescent="0.25">
      <c r="A203" s="32">
        <v>193</v>
      </c>
      <c r="B203" s="33" t="s">
        <v>641</v>
      </c>
      <c r="C203" s="42" t="s">
        <v>32</v>
      </c>
      <c r="D203" s="47" t="s">
        <v>1728</v>
      </c>
      <c r="E203" s="36">
        <v>125</v>
      </c>
      <c r="F203" s="37" t="s">
        <v>2468</v>
      </c>
      <c r="G203" s="38">
        <f t="shared" ref="G203:G266" si="38">LEN(F203)</f>
        <v>388</v>
      </c>
      <c r="H203" s="49" t="s">
        <v>702</v>
      </c>
      <c r="I203" s="38">
        <f t="shared" ref="I203:I266" si="39">LEN(H203)</f>
        <v>41</v>
      </c>
      <c r="J203" s="39" t="s">
        <v>710</v>
      </c>
      <c r="K203" s="40">
        <f t="shared" ref="K203:K266" si="40">LEN(J203)</f>
        <v>183</v>
      </c>
      <c r="L203" s="36">
        <v>125</v>
      </c>
      <c r="M203" s="39" t="s">
        <v>704</v>
      </c>
      <c r="N203" s="38">
        <f t="shared" ref="N203:N266" si="41">LEN(M203)</f>
        <v>219</v>
      </c>
      <c r="O203" s="39" t="s">
        <v>705</v>
      </c>
      <c r="P203" s="186">
        <v>4</v>
      </c>
      <c r="Q203" s="190">
        <v>42216</v>
      </c>
      <c r="R203" s="190">
        <v>42551</v>
      </c>
      <c r="S203" s="178">
        <f t="shared" ref="S203:S256" si="42">(+R203-Q203)/7</f>
        <v>47.857142857142854</v>
      </c>
      <c r="T203" s="179">
        <v>1</v>
      </c>
      <c r="U203" s="180">
        <f t="shared" si="35"/>
        <v>47.857142857142854</v>
      </c>
      <c r="V203" s="181">
        <f t="shared" si="36"/>
        <v>47.857142857142854</v>
      </c>
      <c r="W203" s="181">
        <f t="shared" si="37"/>
        <v>47.857142857142854</v>
      </c>
      <c r="X203" s="49" t="s">
        <v>1713</v>
      </c>
      <c r="Y203" s="40">
        <f t="shared" ref="Y203:Y266" si="43">LEN(X203)</f>
        <v>156</v>
      </c>
      <c r="Z203" s="332" t="s">
        <v>43</v>
      </c>
      <c r="AA203" s="43" t="s">
        <v>706</v>
      </c>
      <c r="AB203" s="163" t="s">
        <v>3886</v>
      </c>
      <c r="AC203" s="407"/>
    </row>
    <row r="204" spans="1:29" ht="152.25" hidden="1" customHeight="1" x14ac:dyDescent="0.25">
      <c r="A204" s="32">
        <v>194</v>
      </c>
      <c r="B204" s="33" t="s">
        <v>643</v>
      </c>
      <c r="C204" s="42" t="s">
        <v>32</v>
      </c>
      <c r="D204" s="47" t="s">
        <v>108</v>
      </c>
      <c r="E204" s="46"/>
      <c r="F204" s="37" t="s">
        <v>2468</v>
      </c>
      <c r="G204" s="38">
        <f t="shared" si="38"/>
        <v>388</v>
      </c>
      <c r="H204" s="49" t="s">
        <v>702</v>
      </c>
      <c r="I204" s="38">
        <f t="shared" si="39"/>
        <v>41</v>
      </c>
      <c r="J204" s="39" t="s">
        <v>715</v>
      </c>
      <c r="K204" s="40">
        <f t="shared" si="40"/>
        <v>183</v>
      </c>
      <c r="L204" s="36">
        <v>125</v>
      </c>
      <c r="M204" s="39" t="s">
        <v>704</v>
      </c>
      <c r="N204" s="38">
        <f t="shared" si="41"/>
        <v>219</v>
      </c>
      <c r="O204" s="39" t="s">
        <v>705</v>
      </c>
      <c r="P204" s="186">
        <v>4</v>
      </c>
      <c r="Q204" s="190">
        <v>42216</v>
      </c>
      <c r="R204" s="190">
        <v>42582</v>
      </c>
      <c r="S204" s="178">
        <f t="shared" si="42"/>
        <v>52.285714285714285</v>
      </c>
      <c r="T204" s="179">
        <v>1</v>
      </c>
      <c r="U204" s="180">
        <f t="shared" si="35"/>
        <v>52.285714285714285</v>
      </c>
      <c r="V204" s="181">
        <f t="shared" si="36"/>
        <v>52.285714285714285</v>
      </c>
      <c r="W204" s="181">
        <f t="shared" si="37"/>
        <v>52.285714285714285</v>
      </c>
      <c r="X204" s="49" t="s">
        <v>1713</v>
      </c>
      <c r="Y204" s="40">
        <f t="shared" si="43"/>
        <v>156</v>
      </c>
      <c r="Z204" s="332" t="s">
        <v>43</v>
      </c>
      <c r="AA204" s="43" t="s">
        <v>706</v>
      </c>
      <c r="AB204" s="163" t="s">
        <v>3886</v>
      </c>
      <c r="AC204" s="407"/>
    </row>
    <row r="205" spans="1:29" ht="152.25" hidden="1" customHeight="1" x14ac:dyDescent="0.25">
      <c r="A205" s="32">
        <v>195</v>
      </c>
      <c r="B205" s="33" t="s">
        <v>644</v>
      </c>
      <c r="C205" s="42" t="s">
        <v>32</v>
      </c>
      <c r="D205" s="47" t="s">
        <v>1728</v>
      </c>
      <c r="E205" s="36">
        <v>126</v>
      </c>
      <c r="F205" s="37" t="s">
        <v>2469</v>
      </c>
      <c r="G205" s="38">
        <f t="shared" si="38"/>
        <v>380</v>
      </c>
      <c r="H205" s="49" t="s">
        <v>702</v>
      </c>
      <c r="I205" s="38">
        <f t="shared" si="39"/>
        <v>41</v>
      </c>
      <c r="J205" s="39" t="s">
        <v>708</v>
      </c>
      <c r="K205" s="40">
        <f t="shared" si="40"/>
        <v>183</v>
      </c>
      <c r="L205" s="36">
        <v>126</v>
      </c>
      <c r="M205" s="39" t="s">
        <v>704</v>
      </c>
      <c r="N205" s="38">
        <f t="shared" si="41"/>
        <v>219</v>
      </c>
      <c r="O205" s="39" t="s">
        <v>705</v>
      </c>
      <c r="P205" s="186">
        <v>4</v>
      </c>
      <c r="Q205" s="190">
        <v>42216</v>
      </c>
      <c r="R205" s="190">
        <v>42551</v>
      </c>
      <c r="S205" s="178">
        <f t="shared" si="42"/>
        <v>47.857142857142854</v>
      </c>
      <c r="T205" s="179">
        <v>1</v>
      </c>
      <c r="U205" s="180">
        <f t="shared" si="35"/>
        <v>47.857142857142854</v>
      </c>
      <c r="V205" s="181">
        <f t="shared" si="36"/>
        <v>47.857142857142854</v>
      </c>
      <c r="W205" s="181">
        <f t="shared" si="37"/>
        <v>47.857142857142854</v>
      </c>
      <c r="X205" s="49" t="s">
        <v>1713</v>
      </c>
      <c r="Y205" s="40">
        <f t="shared" si="43"/>
        <v>156</v>
      </c>
      <c r="Z205" s="332" t="s">
        <v>43</v>
      </c>
      <c r="AA205" s="43" t="s">
        <v>706</v>
      </c>
      <c r="AB205" s="163" t="s">
        <v>3886</v>
      </c>
      <c r="AC205" s="407"/>
    </row>
    <row r="206" spans="1:29" ht="152.25" hidden="1" customHeight="1" x14ac:dyDescent="0.25">
      <c r="A206" s="32">
        <v>196</v>
      </c>
      <c r="B206" s="33" t="s">
        <v>649</v>
      </c>
      <c r="C206" s="42" t="s">
        <v>32</v>
      </c>
      <c r="D206" s="47" t="s">
        <v>108</v>
      </c>
      <c r="E206" s="46"/>
      <c r="F206" s="37" t="s">
        <v>2469</v>
      </c>
      <c r="G206" s="38">
        <f t="shared" si="38"/>
        <v>380</v>
      </c>
      <c r="H206" s="49" t="s">
        <v>702</v>
      </c>
      <c r="I206" s="38">
        <f t="shared" si="39"/>
        <v>41</v>
      </c>
      <c r="J206" s="39" t="s">
        <v>710</v>
      </c>
      <c r="K206" s="40">
        <f t="shared" si="40"/>
        <v>183</v>
      </c>
      <c r="L206" s="36">
        <v>126</v>
      </c>
      <c r="M206" s="39" t="s">
        <v>704</v>
      </c>
      <c r="N206" s="38">
        <f t="shared" si="41"/>
        <v>219</v>
      </c>
      <c r="O206" s="39" t="s">
        <v>705</v>
      </c>
      <c r="P206" s="186">
        <v>4</v>
      </c>
      <c r="Q206" s="190">
        <v>42216</v>
      </c>
      <c r="R206" s="190">
        <v>42582</v>
      </c>
      <c r="S206" s="178">
        <f t="shared" si="42"/>
        <v>52.285714285714285</v>
      </c>
      <c r="T206" s="179">
        <v>1</v>
      </c>
      <c r="U206" s="180">
        <f t="shared" si="35"/>
        <v>52.285714285714285</v>
      </c>
      <c r="V206" s="181">
        <f t="shared" si="36"/>
        <v>52.285714285714285</v>
      </c>
      <c r="W206" s="181">
        <f t="shared" si="37"/>
        <v>52.285714285714285</v>
      </c>
      <c r="X206" s="49" t="s">
        <v>1713</v>
      </c>
      <c r="Y206" s="40">
        <f t="shared" si="43"/>
        <v>156</v>
      </c>
      <c r="Z206" s="332" t="s">
        <v>43</v>
      </c>
      <c r="AA206" s="43" t="s">
        <v>706</v>
      </c>
      <c r="AB206" s="163" t="s">
        <v>3886</v>
      </c>
      <c r="AC206" s="407"/>
    </row>
    <row r="207" spans="1:29" ht="137.25" hidden="1" customHeight="1" x14ac:dyDescent="0.25">
      <c r="A207" s="32">
        <v>197</v>
      </c>
      <c r="B207" s="33" t="s">
        <v>651</v>
      </c>
      <c r="C207" s="34" t="s">
        <v>32</v>
      </c>
      <c r="D207" s="51" t="s">
        <v>33</v>
      </c>
      <c r="E207" s="36">
        <v>127</v>
      </c>
      <c r="F207" s="37" t="s">
        <v>3131</v>
      </c>
      <c r="G207" s="38">
        <f t="shared" si="38"/>
        <v>320</v>
      </c>
      <c r="H207" s="39" t="s">
        <v>730</v>
      </c>
      <c r="I207" s="38">
        <f t="shared" si="39"/>
        <v>115</v>
      </c>
      <c r="J207" s="39" t="s">
        <v>731</v>
      </c>
      <c r="K207" s="40">
        <f t="shared" si="40"/>
        <v>92</v>
      </c>
      <c r="L207" s="36">
        <v>127</v>
      </c>
      <c r="M207" s="78" t="s">
        <v>732</v>
      </c>
      <c r="N207" s="38">
        <f t="shared" si="41"/>
        <v>188</v>
      </c>
      <c r="O207" s="78" t="s">
        <v>733</v>
      </c>
      <c r="P207" s="205">
        <v>4</v>
      </c>
      <c r="Q207" s="206">
        <v>41821</v>
      </c>
      <c r="R207" s="206">
        <v>42186</v>
      </c>
      <c r="S207" s="178">
        <f t="shared" si="42"/>
        <v>52.142857142857146</v>
      </c>
      <c r="T207" s="179">
        <v>1</v>
      </c>
      <c r="U207" s="180">
        <f t="shared" si="35"/>
        <v>52.142857142857146</v>
      </c>
      <c r="V207" s="181">
        <f t="shared" si="36"/>
        <v>52.142857142857146</v>
      </c>
      <c r="W207" s="181">
        <f t="shared" si="37"/>
        <v>52.142857142857146</v>
      </c>
      <c r="X207" s="49" t="s">
        <v>3130</v>
      </c>
      <c r="Y207" s="40">
        <f t="shared" si="43"/>
        <v>299</v>
      </c>
      <c r="Z207" s="332" t="s">
        <v>4114</v>
      </c>
      <c r="AA207" s="43" t="s">
        <v>734</v>
      </c>
      <c r="AB207" s="163" t="s">
        <v>3886</v>
      </c>
      <c r="AC207" s="407"/>
    </row>
    <row r="208" spans="1:29" ht="137.25" hidden="1" customHeight="1" x14ac:dyDescent="0.25">
      <c r="A208" s="32">
        <v>198</v>
      </c>
      <c r="B208" s="33" t="s">
        <v>657</v>
      </c>
      <c r="C208" s="34" t="s">
        <v>32</v>
      </c>
      <c r="D208" s="51" t="s">
        <v>33</v>
      </c>
      <c r="E208" s="52"/>
      <c r="F208" s="37" t="s">
        <v>3006</v>
      </c>
      <c r="G208" s="38">
        <f t="shared" si="38"/>
        <v>362</v>
      </c>
      <c r="H208" s="39" t="s">
        <v>730</v>
      </c>
      <c r="I208" s="38">
        <f t="shared" si="39"/>
        <v>115</v>
      </c>
      <c r="J208" s="39" t="s">
        <v>2940</v>
      </c>
      <c r="K208" s="38">
        <f t="shared" si="40"/>
        <v>53</v>
      </c>
      <c r="L208" s="36">
        <v>127</v>
      </c>
      <c r="M208" s="79" t="s">
        <v>2941</v>
      </c>
      <c r="N208" s="38">
        <f t="shared" si="41"/>
        <v>75</v>
      </c>
      <c r="O208" s="79" t="s">
        <v>2942</v>
      </c>
      <c r="P208" s="207">
        <v>2</v>
      </c>
      <c r="Q208" s="191">
        <v>42948</v>
      </c>
      <c r="R208" s="191">
        <v>43100</v>
      </c>
      <c r="S208" s="178">
        <f t="shared" si="42"/>
        <v>21.714285714285715</v>
      </c>
      <c r="T208" s="179">
        <v>1</v>
      </c>
      <c r="U208" s="180">
        <f t="shared" ref="U208:U271" si="44">+S208*T208</f>
        <v>21.714285714285715</v>
      </c>
      <c r="V208" s="181">
        <f t="shared" ref="V208:V271" si="45">IF(R208&lt;=$C$5,U208,0)</f>
        <v>0</v>
      </c>
      <c r="W208" s="181">
        <f t="shared" ref="W208:W271" si="46">IF($C$5&gt;=R208,S208,0)</f>
        <v>0</v>
      </c>
      <c r="X208" s="49" t="s">
        <v>3514</v>
      </c>
      <c r="Y208" s="40">
        <f t="shared" si="43"/>
        <v>74</v>
      </c>
      <c r="Z208" s="334" t="s">
        <v>3136</v>
      </c>
      <c r="AA208" s="41" t="s">
        <v>734</v>
      </c>
      <c r="AB208" s="163" t="s">
        <v>3886</v>
      </c>
      <c r="AC208" s="407"/>
    </row>
    <row r="209" spans="1:29" ht="137.25" hidden="1" customHeight="1" x14ac:dyDescent="0.25">
      <c r="A209" s="32">
        <v>199</v>
      </c>
      <c r="B209" s="33" t="s">
        <v>661</v>
      </c>
      <c r="C209" s="42" t="s">
        <v>32</v>
      </c>
      <c r="D209" s="47" t="s">
        <v>1728</v>
      </c>
      <c r="E209" s="36">
        <v>128</v>
      </c>
      <c r="F209" s="37" t="s">
        <v>2470</v>
      </c>
      <c r="G209" s="38">
        <f t="shared" si="38"/>
        <v>358</v>
      </c>
      <c r="H209" s="39" t="s">
        <v>730</v>
      </c>
      <c r="I209" s="38">
        <f t="shared" si="39"/>
        <v>115</v>
      </c>
      <c r="J209" s="39" t="s">
        <v>737</v>
      </c>
      <c r="K209" s="40">
        <f t="shared" si="40"/>
        <v>198</v>
      </c>
      <c r="L209" s="36">
        <v>128</v>
      </c>
      <c r="M209" s="79" t="s">
        <v>738</v>
      </c>
      <c r="N209" s="38">
        <f t="shared" si="41"/>
        <v>145</v>
      </c>
      <c r="O209" s="78" t="s">
        <v>739</v>
      </c>
      <c r="P209" s="205">
        <v>1</v>
      </c>
      <c r="Q209" s="206">
        <v>41881</v>
      </c>
      <c r="R209" s="206">
        <v>42004</v>
      </c>
      <c r="S209" s="178">
        <f t="shared" si="42"/>
        <v>17.571428571428573</v>
      </c>
      <c r="T209" s="179">
        <v>1</v>
      </c>
      <c r="U209" s="180">
        <f t="shared" si="44"/>
        <v>17.571428571428573</v>
      </c>
      <c r="V209" s="181">
        <f t="shared" si="45"/>
        <v>17.571428571428573</v>
      </c>
      <c r="W209" s="181">
        <f t="shared" si="46"/>
        <v>17.571428571428573</v>
      </c>
      <c r="X209" s="80" t="s">
        <v>740</v>
      </c>
      <c r="Y209" s="40">
        <f t="shared" si="43"/>
        <v>135</v>
      </c>
      <c r="Z209" s="332" t="s">
        <v>43</v>
      </c>
      <c r="AA209" s="43" t="s">
        <v>734</v>
      </c>
      <c r="AB209" s="163" t="s">
        <v>3886</v>
      </c>
      <c r="AC209" s="407"/>
    </row>
    <row r="210" spans="1:29" ht="137.25" hidden="1" customHeight="1" x14ac:dyDescent="0.25">
      <c r="A210" s="32">
        <v>200</v>
      </c>
      <c r="B210" s="33" t="s">
        <v>665</v>
      </c>
      <c r="C210" s="42" t="s">
        <v>32</v>
      </c>
      <c r="D210" s="47" t="s">
        <v>108</v>
      </c>
      <c r="E210" s="46"/>
      <c r="F210" s="37" t="s">
        <v>2470</v>
      </c>
      <c r="G210" s="38">
        <f t="shared" si="38"/>
        <v>358</v>
      </c>
      <c r="H210" s="39" t="s">
        <v>742</v>
      </c>
      <c r="I210" s="38">
        <f t="shared" si="39"/>
        <v>244</v>
      </c>
      <c r="J210" s="39" t="s">
        <v>743</v>
      </c>
      <c r="K210" s="40">
        <f t="shared" si="40"/>
        <v>164</v>
      </c>
      <c r="L210" s="36">
        <v>128</v>
      </c>
      <c r="M210" s="81" t="s">
        <v>744</v>
      </c>
      <c r="N210" s="38">
        <f t="shared" si="41"/>
        <v>52</v>
      </c>
      <c r="O210" s="78" t="s">
        <v>745</v>
      </c>
      <c r="P210" s="205">
        <v>1</v>
      </c>
      <c r="Q210" s="206">
        <v>41835</v>
      </c>
      <c r="R210" s="206">
        <v>41897</v>
      </c>
      <c r="S210" s="178">
        <f t="shared" si="42"/>
        <v>8.8571428571428577</v>
      </c>
      <c r="T210" s="179">
        <v>1</v>
      </c>
      <c r="U210" s="180">
        <f t="shared" si="44"/>
        <v>8.8571428571428577</v>
      </c>
      <c r="V210" s="181">
        <f t="shared" si="45"/>
        <v>8.8571428571428577</v>
      </c>
      <c r="W210" s="181">
        <f t="shared" si="46"/>
        <v>8.8571428571428577</v>
      </c>
      <c r="X210" s="39" t="s">
        <v>746</v>
      </c>
      <c r="Y210" s="40">
        <f t="shared" si="43"/>
        <v>179</v>
      </c>
      <c r="Z210" s="332" t="s">
        <v>43</v>
      </c>
      <c r="AA210" s="43" t="s">
        <v>734</v>
      </c>
      <c r="AB210" s="163" t="s">
        <v>3886</v>
      </c>
      <c r="AC210" s="407"/>
    </row>
    <row r="211" spans="1:29" ht="137.25" hidden="1" customHeight="1" x14ac:dyDescent="0.25">
      <c r="A211" s="32">
        <v>201</v>
      </c>
      <c r="B211" s="33" t="s">
        <v>671</v>
      </c>
      <c r="C211" s="42" t="s">
        <v>32</v>
      </c>
      <c r="D211" s="47" t="s">
        <v>108</v>
      </c>
      <c r="E211" s="46"/>
      <c r="F211" s="37" t="s">
        <v>2470</v>
      </c>
      <c r="G211" s="38">
        <f t="shared" si="38"/>
        <v>358</v>
      </c>
      <c r="H211" s="39" t="s">
        <v>742</v>
      </c>
      <c r="I211" s="38">
        <f t="shared" si="39"/>
        <v>244</v>
      </c>
      <c r="J211" s="39" t="s">
        <v>748</v>
      </c>
      <c r="K211" s="40">
        <f t="shared" si="40"/>
        <v>196</v>
      </c>
      <c r="L211" s="36">
        <v>128</v>
      </c>
      <c r="M211" s="78" t="s">
        <v>749</v>
      </c>
      <c r="N211" s="38">
        <f t="shared" si="41"/>
        <v>30</v>
      </c>
      <c r="O211" s="78" t="s">
        <v>750</v>
      </c>
      <c r="P211" s="205">
        <v>1</v>
      </c>
      <c r="Q211" s="206">
        <v>41835</v>
      </c>
      <c r="R211" s="206">
        <v>41912</v>
      </c>
      <c r="S211" s="178">
        <f t="shared" si="42"/>
        <v>11</v>
      </c>
      <c r="T211" s="179">
        <v>1</v>
      </c>
      <c r="U211" s="180">
        <f t="shared" si="44"/>
        <v>11</v>
      </c>
      <c r="V211" s="181">
        <f t="shared" si="45"/>
        <v>11</v>
      </c>
      <c r="W211" s="181">
        <f t="shared" si="46"/>
        <v>11</v>
      </c>
      <c r="X211" s="39" t="s">
        <v>751</v>
      </c>
      <c r="Y211" s="40">
        <f t="shared" si="43"/>
        <v>234</v>
      </c>
      <c r="Z211" s="332" t="s">
        <v>43</v>
      </c>
      <c r="AA211" s="43" t="s">
        <v>734</v>
      </c>
      <c r="AB211" s="163" t="s">
        <v>3886</v>
      </c>
      <c r="AC211" s="407"/>
    </row>
    <row r="212" spans="1:29" ht="150" hidden="1" customHeight="1" x14ac:dyDescent="0.25">
      <c r="A212" s="32">
        <v>202</v>
      </c>
      <c r="B212" s="33" t="s">
        <v>676</v>
      </c>
      <c r="C212" s="42" t="s">
        <v>32</v>
      </c>
      <c r="D212" s="47" t="s">
        <v>1728</v>
      </c>
      <c r="E212" s="36">
        <v>129</v>
      </c>
      <c r="F212" s="37" t="s">
        <v>2471</v>
      </c>
      <c r="G212" s="38">
        <f t="shared" si="38"/>
        <v>349</v>
      </c>
      <c r="H212" s="39" t="s">
        <v>2107</v>
      </c>
      <c r="I212" s="38">
        <f t="shared" si="39"/>
        <v>371</v>
      </c>
      <c r="J212" s="39" t="s">
        <v>753</v>
      </c>
      <c r="K212" s="40">
        <f t="shared" si="40"/>
        <v>209</v>
      </c>
      <c r="L212" s="36">
        <v>129</v>
      </c>
      <c r="M212" s="78" t="s">
        <v>754</v>
      </c>
      <c r="N212" s="38">
        <f t="shared" si="41"/>
        <v>92</v>
      </c>
      <c r="O212" s="78" t="s">
        <v>755</v>
      </c>
      <c r="P212" s="205">
        <v>1</v>
      </c>
      <c r="Q212" s="206">
        <v>41850</v>
      </c>
      <c r="R212" s="206">
        <v>42004</v>
      </c>
      <c r="S212" s="178">
        <f t="shared" si="42"/>
        <v>22</v>
      </c>
      <c r="T212" s="179">
        <v>1</v>
      </c>
      <c r="U212" s="180">
        <f t="shared" si="44"/>
        <v>22</v>
      </c>
      <c r="V212" s="181">
        <f t="shared" si="45"/>
        <v>22</v>
      </c>
      <c r="W212" s="181">
        <f t="shared" si="46"/>
        <v>22</v>
      </c>
      <c r="X212" s="80" t="s">
        <v>756</v>
      </c>
      <c r="Y212" s="40">
        <f t="shared" si="43"/>
        <v>283</v>
      </c>
      <c r="Z212" s="333" t="s">
        <v>3138</v>
      </c>
      <c r="AA212" s="43" t="s">
        <v>734</v>
      </c>
      <c r="AB212" s="163" t="s">
        <v>3886</v>
      </c>
      <c r="AC212" s="407"/>
    </row>
    <row r="213" spans="1:29" ht="137.25" hidden="1" customHeight="1" x14ac:dyDescent="0.25">
      <c r="A213" s="32">
        <v>203</v>
      </c>
      <c r="B213" s="33" t="s">
        <v>680</v>
      </c>
      <c r="C213" s="42" t="s">
        <v>32</v>
      </c>
      <c r="D213" s="47" t="s">
        <v>1728</v>
      </c>
      <c r="E213" s="46">
        <v>130</v>
      </c>
      <c r="F213" s="37" t="s">
        <v>2472</v>
      </c>
      <c r="G213" s="38">
        <f t="shared" si="38"/>
        <v>379</v>
      </c>
      <c r="H213" s="39" t="s">
        <v>759</v>
      </c>
      <c r="I213" s="38">
        <f t="shared" si="39"/>
        <v>221</v>
      </c>
      <c r="J213" s="39" t="s">
        <v>761</v>
      </c>
      <c r="K213" s="40">
        <f t="shared" si="40"/>
        <v>195</v>
      </c>
      <c r="L213" s="36">
        <v>130</v>
      </c>
      <c r="M213" s="78" t="s">
        <v>762</v>
      </c>
      <c r="N213" s="38">
        <f t="shared" si="41"/>
        <v>119</v>
      </c>
      <c r="O213" s="78" t="s">
        <v>763</v>
      </c>
      <c r="P213" s="205">
        <v>3</v>
      </c>
      <c r="Q213" s="206">
        <v>41912</v>
      </c>
      <c r="R213" s="206">
        <v>42004</v>
      </c>
      <c r="S213" s="178">
        <f t="shared" si="42"/>
        <v>13.142857142857142</v>
      </c>
      <c r="T213" s="179">
        <v>1</v>
      </c>
      <c r="U213" s="180">
        <f t="shared" si="44"/>
        <v>13.142857142857142</v>
      </c>
      <c r="V213" s="181">
        <f t="shared" si="45"/>
        <v>13.142857142857142</v>
      </c>
      <c r="W213" s="181">
        <f t="shared" si="46"/>
        <v>13.142857142857142</v>
      </c>
      <c r="X213" s="80" t="s">
        <v>764</v>
      </c>
      <c r="Y213" s="40">
        <f t="shared" si="43"/>
        <v>85</v>
      </c>
      <c r="Z213" s="332" t="s">
        <v>43</v>
      </c>
      <c r="AA213" s="43" t="s">
        <v>734</v>
      </c>
      <c r="AB213" s="163" t="s">
        <v>3886</v>
      </c>
      <c r="AC213" s="407"/>
    </row>
    <row r="214" spans="1:29" ht="106.5" hidden="1" customHeight="1" x14ac:dyDescent="0.25">
      <c r="A214" s="32">
        <v>204</v>
      </c>
      <c r="B214" s="33" t="s">
        <v>681</v>
      </c>
      <c r="C214" s="42" t="s">
        <v>32</v>
      </c>
      <c r="D214" s="47" t="s">
        <v>1728</v>
      </c>
      <c r="E214" s="46">
        <v>131</v>
      </c>
      <c r="F214" s="37" t="s">
        <v>2473</v>
      </c>
      <c r="G214" s="38">
        <f t="shared" si="38"/>
        <v>258</v>
      </c>
      <c r="H214" s="39" t="s">
        <v>766</v>
      </c>
      <c r="I214" s="38">
        <f t="shared" si="39"/>
        <v>258</v>
      </c>
      <c r="J214" s="39" t="s">
        <v>761</v>
      </c>
      <c r="K214" s="40">
        <f t="shared" si="40"/>
        <v>195</v>
      </c>
      <c r="L214" s="36">
        <v>131</v>
      </c>
      <c r="M214" s="78" t="s">
        <v>762</v>
      </c>
      <c r="N214" s="38">
        <f t="shared" si="41"/>
        <v>119</v>
      </c>
      <c r="O214" s="78" t="s">
        <v>763</v>
      </c>
      <c r="P214" s="205">
        <v>3</v>
      </c>
      <c r="Q214" s="206">
        <v>41912</v>
      </c>
      <c r="R214" s="206">
        <v>42004</v>
      </c>
      <c r="S214" s="178">
        <f t="shared" si="42"/>
        <v>13.142857142857142</v>
      </c>
      <c r="T214" s="179">
        <v>1</v>
      </c>
      <c r="U214" s="180">
        <f t="shared" si="44"/>
        <v>13.142857142857142</v>
      </c>
      <c r="V214" s="181">
        <f t="shared" si="45"/>
        <v>13.142857142857142</v>
      </c>
      <c r="W214" s="181">
        <f t="shared" si="46"/>
        <v>13.142857142857142</v>
      </c>
      <c r="X214" s="80" t="s">
        <v>764</v>
      </c>
      <c r="Y214" s="40">
        <f t="shared" si="43"/>
        <v>85</v>
      </c>
      <c r="Z214" s="332" t="s">
        <v>43</v>
      </c>
      <c r="AA214" s="43" t="s">
        <v>734</v>
      </c>
      <c r="AB214" s="163" t="s">
        <v>3886</v>
      </c>
      <c r="AC214" s="407"/>
    </row>
    <row r="215" spans="1:29" ht="151.5" hidden="1" customHeight="1" x14ac:dyDescent="0.25">
      <c r="A215" s="32">
        <v>205</v>
      </c>
      <c r="B215" s="33" t="s">
        <v>683</v>
      </c>
      <c r="C215" s="34" t="s">
        <v>32</v>
      </c>
      <c r="D215" s="47" t="s">
        <v>1728</v>
      </c>
      <c r="E215" s="36">
        <v>132</v>
      </c>
      <c r="F215" s="49" t="s">
        <v>2474</v>
      </c>
      <c r="G215" s="38">
        <f t="shared" si="38"/>
        <v>389</v>
      </c>
      <c r="H215" s="39" t="s">
        <v>767</v>
      </c>
      <c r="I215" s="38">
        <f t="shared" si="39"/>
        <v>151</v>
      </c>
      <c r="J215" s="78" t="s">
        <v>2943</v>
      </c>
      <c r="K215" s="38">
        <f t="shared" si="40"/>
        <v>83</v>
      </c>
      <c r="L215" s="82">
        <v>132</v>
      </c>
      <c r="M215" s="83" t="s">
        <v>2944</v>
      </c>
      <c r="N215" s="38">
        <f t="shared" si="41"/>
        <v>109</v>
      </c>
      <c r="O215" s="83" t="s">
        <v>2945</v>
      </c>
      <c r="P215" s="205">
        <v>4</v>
      </c>
      <c r="Q215" s="191">
        <v>42948</v>
      </c>
      <c r="R215" s="191">
        <v>43100</v>
      </c>
      <c r="S215" s="178">
        <f t="shared" si="42"/>
        <v>21.714285714285715</v>
      </c>
      <c r="T215" s="179">
        <v>1</v>
      </c>
      <c r="U215" s="180">
        <f t="shared" si="44"/>
        <v>21.714285714285715</v>
      </c>
      <c r="V215" s="181">
        <f t="shared" si="45"/>
        <v>0</v>
      </c>
      <c r="W215" s="181">
        <f t="shared" si="46"/>
        <v>0</v>
      </c>
      <c r="X215" s="49" t="s">
        <v>3819</v>
      </c>
      <c r="Y215" s="40">
        <f t="shared" si="43"/>
        <v>56</v>
      </c>
      <c r="Z215" s="334" t="s">
        <v>3136</v>
      </c>
      <c r="AA215" s="43" t="s">
        <v>734</v>
      </c>
      <c r="AB215" s="163" t="s">
        <v>3886</v>
      </c>
      <c r="AC215" s="407"/>
    </row>
    <row r="216" spans="1:29" ht="151.5" hidden="1" customHeight="1" x14ac:dyDescent="0.25">
      <c r="A216" s="32">
        <v>206</v>
      </c>
      <c r="B216" s="33" t="s">
        <v>687</v>
      </c>
      <c r="C216" s="42" t="s">
        <v>32</v>
      </c>
      <c r="D216" s="84" t="s">
        <v>108</v>
      </c>
      <c r="E216" s="36"/>
      <c r="F216" s="49" t="s">
        <v>2474</v>
      </c>
      <c r="G216" s="38">
        <f t="shared" si="38"/>
        <v>389</v>
      </c>
      <c r="H216" s="49" t="s">
        <v>702</v>
      </c>
      <c r="I216" s="38">
        <f t="shared" si="39"/>
        <v>41</v>
      </c>
      <c r="J216" s="39" t="s">
        <v>710</v>
      </c>
      <c r="K216" s="40">
        <f t="shared" si="40"/>
        <v>183</v>
      </c>
      <c r="L216" s="36">
        <v>132</v>
      </c>
      <c r="M216" s="39" t="s">
        <v>704</v>
      </c>
      <c r="N216" s="38">
        <f t="shared" si="41"/>
        <v>219</v>
      </c>
      <c r="O216" s="39" t="s">
        <v>705</v>
      </c>
      <c r="P216" s="186">
        <v>4</v>
      </c>
      <c r="Q216" s="190">
        <v>42216</v>
      </c>
      <c r="R216" s="190">
        <v>42582</v>
      </c>
      <c r="S216" s="178">
        <f t="shared" si="42"/>
        <v>52.285714285714285</v>
      </c>
      <c r="T216" s="179">
        <v>1</v>
      </c>
      <c r="U216" s="180">
        <f t="shared" si="44"/>
        <v>52.285714285714285</v>
      </c>
      <c r="V216" s="181">
        <f t="shared" si="45"/>
        <v>52.285714285714285</v>
      </c>
      <c r="W216" s="181">
        <f t="shared" si="46"/>
        <v>52.285714285714285</v>
      </c>
      <c r="X216" s="49" t="s">
        <v>1713</v>
      </c>
      <c r="Y216" s="40">
        <f t="shared" si="43"/>
        <v>156</v>
      </c>
      <c r="Z216" s="332" t="s">
        <v>43</v>
      </c>
      <c r="AA216" s="43" t="s">
        <v>734</v>
      </c>
      <c r="AB216" s="163" t="s">
        <v>3886</v>
      </c>
      <c r="AC216" s="407"/>
    </row>
    <row r="217" spans="1:29" ht="151.5" hidden="1" customHeight="1" x14ac:dyDescent="0.25">
      <c r="A217" s="32">
        <v>207</v>
      </c>
      <c r="B217" s="33" t="s">
        <v>689</v>
      </c>
      <c r="C217" s="42" t="s">
        <v>32</v>
      </c>
      <c r="D217" s="47" t="s">
        <v>108</v>
      </c>
      <c r="E217" s="46"/>
      <c r="F217" s="49" t="s">
        <v>2474</v>
      </c>
      <c r="G217" s="38">
        <f t="shared" si="38"/>
        <v>389</v>
      </c>
      <c r="H217" s="39" t="s">
        <v>767</v>
      </c>
      <c r="I217" s="38">
        <f t="shared" si="39"/>
        <v>151</v>
      </c>
      <c r="J217" s="39" t="s">
        <v>770</v>
      </c>
      <c r="K217" s="40">
        <f t="shared" si="40"/>
        <v>176</v>
      </c>
      <c r="L217" s="36">
        <v>132</v>
      </c>
      <c r="M217" s="78" t="s">
        <v>760</v>
      </c>
      <c r="N217" s="38">
        <f t="shared" si="41"/>
        <v>26</v>
      </c>
      <c r="O217" s="78" t="s">
        <v>750</v>
      </c>
      <c r="P217" s="205">
        <v>1</v>
      </c>
      <c r="Q217" s="206">
        <v>41835</v>
      </c>
      <c r="R217" s="206">
        <v>41912</v>
      </c>
      <c r="S217" s="178">
        <f t="shared" si="42"/>
        <v>11</v>
      </c>
      <c r="T217" s="179">
        <v>1</v>
      </c>
      <c r="U217" s="180">
        <f t="shared" si="44"/>
        <v>11</v>
      </c>
      <c r="V217" s="181">
        <f t="shared" si="45"/>
        <v>11</v>
      </c>
      <c r="W217" s="181">
        <f t="shared" si="46"/>
        <v>11</v>
      </c>
      <c r="X217" s="39" t="s">
        <v>771</v>
      </c>
      <c r="Y217" s="40">
        <f t="shared" si="43"/>
        <v>216</v>
      </c>
      <c r="Z217" s="332" t="s">
        <v>43</v>
      </c>
      <c r="AA217" s="43" t="s">
        <v>734</v>
      </c>
      <c r="AB217" s="163" t="s">
        <v>3886</v>
      </c>
      <c r="AC217" s="407"/>
    </row>
    <row r="218" spans="1:29" ht="91.5" hidden="1" customHeight="1" x14ac:dyDescent="0.25">
      <c r="A218" s="32">
        <v>208</v>
      </c>
      <c r="B218" s="33" t="s">
        <v>690</v>
      </c>
      <c r="C218" s="42" t="s">
        <v>32</v>
      </c>
      <c r="D218" s="47" t="s">
        <v>1728</v>
      </c>
      <c r="E218" s="36">
        <v>133</v>
      </c>
      <c r="F218" s="37" t="s">
        <v>2475</v>
      </c>
      <c r="G218" s="38">
        <f t="shared" si="38"/>
        <v>248</v>
      </c>
      <c r="H218" s="39" t="s">
        <v>774</v>
      </c>
      <c r="I218" s="38">
        <f t="shared" si="39"/>
        <v>135</v>
      </c>
      <c r="J218" s="39" t="s">
        <v>775</v>
      </c>
      <c r="K218" s="40">
        <f t="shared" si="40"/>
        <v>199</v>
      </c>
      <c r="L218" s="36">
        <v>133</v>
      </c>
      <c r="M218" s="85" t="s">
        <v>776</v>
      </c>
      <c r="N218" s="38">
        <f t="shared" si="41"/>
        <v>137</v>
      </c>
      <c r="O218" s="78" t="s">
        <v>777</v>
      </c>
      <c r="P218" s="208">
        <v>12</v>
      </c>
      <c r="Q218" s="206">
        <v>42216</v>
      </c>
      <c r="R218" s="206">
        <v>42369</v>
      </c>
      <c r="S218" s="178">
        <f t="shared" si="42"/>
        <v>21.857142857142858</v>
      </c>
      <c r="T218" s="179">
        <v>1</v>
      </c>
      <c r="U218" s="180">
        <f t="shared" si="44"/>
        <v>21.857142857142858</v>
      </c>
      <c r="V218" s="181">
        <f t="shared" si="45"/>
        <v>21.857142857142858</v>
      </c>
      <c r="W218" s="181">
        <f t="shared" si="46"/>
        <v>21.857142857142858</v>
      </c>
      <c r="X218" s="39" t="s">
        <v>778</v>
      </c>
      <c r="Y218" s="40">
        <f t="shared" si="43"/>
        <v>146</v>
      </c>
      <c r="Z218" s="332" t="s">
        <v>43</v>
      </c>
      <c r="AA218" s="43" t="s">
        <v>734</v>
      </c>
      <c r="AB218" s="163" t="s">
        <v>3886</v>
      </c>
      <c r="AC218" s="407"/>
    </row>
    <row r="219" spans="1:29" ht="151.5" hidden="1" customHeight="1" x14ac:dyDescent="0.25">
      <c r="A219" s="32">
        <v>209</v>
      </c>
      <c r="B219" s="33" t="s">
        <v>696</v>
      </c>
      <c r="C219" s="42" t="s">
        <v>32</v>
      </c>
      <c r="D219" s="51" t="s">
        <v>33</v>
      </c>
      <c r="E219" s="36">
        <v>134</v>
      </c>
      <c r="F219" s="37" t="s">
        <v>2476</v>
      </c>
      <c r="G219" s="38">
        <f t="shared" si="38"/>
        <v>311</v>
      </c>
      <c r="H219" s="39" t="s">
        <v>779</v>
      </c>
      <c r="I219" s="38">
        <f t="shared" si="39"/>
        <v>266</v>
      </c>
      <c r="J219" s="39" t="s">
        <v>780</v>
      </c>
      <c r="K219" s="40">
        <f t="shared" si="40"/>
        <v>270</v>
      </c>
      <c r="L219" s="36">
        <v>134</v>
      </c>
      <c r="M219" s="39" t="s">
        <v>781</v>
      </c>
      <c r="N219" s="38">
        <f t="shared" si="41"/>
        <v>68</v>
      </c>
      <c r="O219" s="39" t="s">
        <v>782</v>
      </c>
      <c r="P219" s="176">
        <v>0</v>
      </c>
      <c r="Q219" s="209">
        <v>41837</v>
      </c>
      <c r="R219" s="209">
        <v>42202</v>
      </c>
      <c r="S219" s="178">
        <f t="shared" si="42"/>
        <v>52.142857142857146</v>
      </c>
      <c r="T219" s="179">
        <v>1</v>
      </c>
      <c r="U219" s="180">
        <f t="shared" si="44"/>
        <v>52.142857142857146</v>
      </c>
      <c r="V219" s="181">
        <f t="shared" si="45"/>
        <v>52.142857142857146</v>
      </c>
      <c r="W219" s="181">
        <f t="shared" si="46"/>
        <v>52.142857142857146</v>
      </c>
      <c r="X219" s="39" t="s">
        <v>783</v>
      </c>
      <c r="Y219" s="40">
        <f t="shared" si="43"/>
        <v>66</v>
      </c>
      <c r="Z219" s="332" t="s">
        <v>3497</v>
      </c>
      <c r="AA219" s="43" t="s">
        <v>734</v>
      </c>
      <c r="AB219" s="163" t="s">
        <v>3886</v>
      </c>
      <c r="AC219" s="407"/>
    </row>
    <row r="220" spans="1:29" ht="120" hidden="1" customHeight="1" x14ac:dyDescent="0.25">
      <c r="A220" s="32">
        <v>210</v>
      </c>
      <c r="B220" s="33" t="s">
        <v>697</v>
      </c>
      <c r="C220" s="42" t="s">
        <v>32</v>
      </c>
      <c r="D220" s="47" t="s">
        <v>1728</v>
      </c>
      <c r="E220" s="36">
        <v>135</v>
      </c>
      <c r="F220" s="37" t="s">
        <v>2477</v>
      </c>
      <c r="G220" s="38">
        <f t="shared" si="38"/>
        <v>222</v>
      </c>
      <c r="H220" s="39" t="s">
        <v>785</v>
      </c>
      <c r="I220" s="38">
        <f t="shared" si="39"/>
        <v>292</v>
      </c>
      <c r="J220" s="80" t="s">
        <v>786</v>
      </c>
      <c r="K220" s="40">
        <f t="shared" si="40"/>
        <v>232</v>
      </c>
      <c r="L220" s="86">
        <v>135</v>
      </c>
      <c r="M220" s="39" t="s">
        <v>481</v>
      </c>
      <c r="N220" s="38">
        <f t="shared" si="41"/>
        <v>3</v>
      </c>
      <c r="O220" s="39" t="s">
        <v>481</v>
      </c>
      <c r="P220" s="176">
        <v>0</v>
      </c>
      <c r="Q220" s="209">
        <v>41837</v>
      </c>
      <c r="R220" s="209">
        <v>42202</v>
      </c>
      <c r="S220" s="178">
        <f t="shared" si="42"/>
        <v>52.142857142857146</v>
      </c>
      <c r="T220" s="179">
        <v>1</v>
      </c>
      <c r="U220" s="180">
        <f t="shared" si="44"/>
        <v>52.142857142857146</v>
      </c>
      <c r="V220" s="181">
        <f t="shared" si="45"/>
        <v>52.142857142857146</v>
      </c>
      <c r="W220" s="181">
        <f t="shared" si="46"/>
        <v>52.142857142857146</v>
      </c>
      <c r="X220" s="80" t="s">
        <v>786</v>
      </c>
      <c r="Y220" s="40">
        <f t="shared" si="43"/>
        <v>232</v>
      </c>
      <c r="Z220" s="332" t="s">
        <v>3497</v>
      </c>
      <c r="AA220" s="43" t="s">
        <v>734</v>
      </c>
      <c r="AB220" s="163" t="s">
        <v>3886</v>
      </c>
      <c r="AC220" s="407"/>
    </row>
    <row r="221" spans="1:29" ht="91.5" hidden="1" customHeight="1" x14ac:dyDescent="0.25">
      <c r="A221" s="32">
        <v>211</v>
      </c>
      <c r="B221" s="33" t="s">
        <v>701</v>
      </c>
      <c r="C221" s="42" t="s">
        <v>32</v>
      </c>
      <c r="D221" s="47" t="s">
        <v>1728</v>
      </c>
      <c r="E221" s="36">
        <v>136</v>
      </c>
      <c r="F221" s="37" t="s">
        <v>2722</v>
      </c>
      <c r="G221" s="38">
        <f t="shared" si="38"/>
        <v>249</v>
      </c>
      <c r="H221" s="39" t="s">
        <v>788</v>
      </c>
      <c r="I221" s="38">
        <f t="shared" si="39"/>
        <v>166</v>
      </c>
      <c r="J221" s="49" t="s">
        <v>789</v>
      </c>
      <c r="K221" s="38">
        <f t="shared" si="40"/>
        <v>41</v>
      </c>
      <c r="L221" s="52">
        <v>136</v>
      </c>
      <c r="M221" s="49" t="s">
        <v>789</v>
      </c>
      <c r="N221" s="38">
        <f t="shared" si="41"/>
        <v>41</v>
      </c>
      <c r="O221" s="49" t="s">
        <v>789</v>
      </c>
      <c r="P221" s="186">
        <v>1</v>
      </c>
      <c r="Q221" s="190">
        <v>42156</v>
      </c>
      <c r="R221" s="190">
        <v>42520</v>
      </c>
      <c r="S221" s="178">
        <f t="shared" si="42"/>
        <v>52</v>
      </c>
      <c r="T221" s="179">
        <v>1</v>
      </c>
      <c r="U221" s="180">
        <f t="shared" si="44"/>
        <v>52</v>
      </c>
      <c r="V221" s="181">
        <f t="shared" si="45"/>
        <v>52</v>
      </c>
      <c r="W221" s="181">
        <f t="shared" si="46"/>
        <v>52</v>
      </c>
      <c r="X221" s="187" t="s">
        <v>2145</v>
      </c>
      <c r="Y221" s="40">
        <f t="shared" si="43"/>
        <v>73</v>
      </c>
      <c r="Z221" s="332" t="s">
        <v>4114</v>
      </c>
      <c r="AA221" s="43" t="s">
        <v>734</v>
      </c>
      <c r="AB221" s="163" t="s">
        <v>3886</v>
      </c>
      <c r="AC221" s="407"/>
    </row>
    <row r="222" spans="1:29" ht="120" hidden="1" customHeight="1" x14ac:dyDescent="0.25">
      <c r="A222" s="32">
        <v>212</v>
      </c>
      <c r="B222" s="33" t="s">
        <v>707</v>
      </c>
      <c r="C222" s="42" t="s">
        <v>32</v>
      </c>
      <c r="D222" s="47" t="s">
        <v>1728</v>
      </c>
      <c r="E222" s="36">
        <v>137</v>
      </c>
      <c r="F222" s="37" t="s">
        <v>2478</v>
      </c>
      <c r="G222" s="38">
        <f t="shared" si="38"/>
        <v>223</v>
      </c>
      <c r="H222" s="54" t="s">
        <v>791</v>
      </c>
      <c r="I222" s="38">
        <f t="shared" si="39"/>
        <v>297</v>
      </c>
      <c r="J222" s="39" t="s">
        <v>792</v>
      </c>
      <c r="K222" s="40">
        <f t="shared" si="40"/>
        <v>203</v>
      </c>
      <c r="L222" s="36">
        <v>137</v>
      </c>
      <c r="M222" s="78" t="s">
        <v>793</v>
      </c>
      <c r="N222" s="38">
        <f t="shared" si="41"/>
        <v>108</v>
      </c>
      <c r="O222" s="78" t="s">
        <v>794</v>
      </c>
      <c r="P222" s="205">
        <v>1</v>
      </c>
      <c r="Q222" s="206">
        <v>41851</v>
      </c>
      <c r="R222" s="206">
        <v>42216</v>
      </c>
      <c r="S222" s="178">
        <f t="shared" si="42"/>
        <v>52.142857142857146</v>
      </c>
      <c r="T222" s="179">
        <v>1</v>
      </c>
      <c r="U222" s="180">
        <f t="shared" si="44"/>
        <v>52.142857142857146</v>
      </c>
      <c r="V222" s="181">
        <f t="shared" si="45"/>
        <v>52.142857142857146</v>
      </c>
      <c r="W222" s="181">
        <f t="shared" si="46"/>
        <v>52.142857142857146</v>
      </c>
      <c r="X222" s="80" t="s">
        <v>795</v>
      </c>
      <c r="Y222" s="40">
        <f t="shared" si="43"/>
        <v>127</v>
      </c>
      <c r="Z222" s="332" t="s">
        <v>3500</v>
      </c>
      <c r="AA222" s="43" t="s">
        <v>734</v>
      </c>
      <c r="AB222" s="163" t="s">
        <v>3886</v>
      </c>
      <c r="AC222" s="407"/>
    </row>
    <row r="223" spans="1:29" ht="106.5" hidden="1" customHeight="1" x14ac:dyDescent="0.25">
      <c r="A223" s="32">
        <v>213</v>
      </c>
      <c r="B223" s="33" t="s">
        <v>709</v>
      </c>
      <c r="C223" s="42" t="s">
        <v>32</v>
      </c>
      <c r="D223" s="47" t="s">
        <v>1728</v>
      </c>
      <c r="E223" s="36">
        <v>138</v>
      </c>
      <c r="F223" s="37" t="s">
        <v>2723</v>
      </c>
      <c r="G223" s="38">
        <f t="shared" si="38"/>
        <v>275</v>
      </c>
      <c r="H223" s="54" t="s">
        <v>797</v>
      </c>
      <c r="I223" s="38">
        <f t="shared" si="39"/>
        <v>222</v>
      </c>
      <c r="J223" s="39" t="s">
        <v>798</v>
      </c>
      <c r="K223" s="38">
        <f t="shared" si="40"/>
        <v>81</v>
      </c>
      <c r="L223" s="36">
        <v>138</v>
      </c>
      <c r="M223" s="78" t="s">
        <v>799</v>
      </c>
      <c r="N223" s="38">
        <f t="shared" si="41"/>
        <v>75</v>
      </c>
      <c r="O223" s="78" t="s">
        <v>800</v>
      </c>
      <c r="P223" s="205">
        <v>1</v>
      </c>
      <c r="Q223" s="210">
        <v>41834</v>
      </c>
      <c r="R223" s="206">
        <v>41973</v>
      </c>
      <c r="S223" s="178">
        <f t="shared" si="42"/>
        <v>19.857142857142858</v>
      </c>
      <c r="T223" s="211">
        <v>1</v>
      </c>
      <c r="U223" s="180">
        <f t="shared" si="44"/>
        <v>19.857142857142858</v>
      </c>
      <c r="V223" s="181">
        <f t="shared" si="45"/>
        <v>19.857142857142858</v>
      </c>
      <c r="W223" s="181">
        <f t="shared" si="46"/>
        <v>19.857142857142858</v>
      </c>
      <c r="X223" s="212" t="s">
        <v>801</v>
      </c>
      <c r="Y223" s="40">
        <f t="shared" si="43"/>
        <v>37</v>
      </c>
      <c r="Z223" s="332" t="s">
        <v>4114</v>
      </c>
      <c r="AA223" s="43" t="s">
        <v>734</v>
      </c>
      <c r="AB223" s="163" t="s">
        <v>3886</v>
      </c>
      <c r="AC223" s="407"/>
    </row>
    <row r="224" spans="1:29" ht="183.75" hidden="1" customHeight="1" x14ac:dyDescent="0.25">
      <c r="A224" s="32">
        <v>214</v>
      </c>
      <c r="B224" s="339" t="s">
        <v>711</v>
      </c>
      <c r="C224" s="352" t="s">
        <v>32</v>
      </c>
      <c r="D224" s="390" t="s">
        <v>1728</v>
      </c>
      <c r="E224" s="36">
        <v>139</v>
      </c>
      <c r="F224" s="355" t="s">
        <v>2479</v>
      </c>
      <c r="G224" s="38">
        <f t="shared" si="38"/>
        <v>295</v>
      </c>
      <c r="H224" s="392" t="s">
        <v>804</v>
      </c>
      <c r="I224" s="38">
        <f t="shared" si="39"/>
        <v>202</v>
      </c>
      <c r="J224" s="392" t="s">
        <v>3867</v>
      </c>
      <c r="K224" s="40">
        <f t="shared" si="40"/>
        <v>254</v>
      </c>
      <c r="L224" s="87">
        <v>139</v>
      </c>
      <c r="M224" s="392" t="s">
        <v>3807</v>
      </c>
      <c r="N224" s="38">
        <f t="shared" si="41"/>
        <v>100</v>
      </c>
      <c r="O224" s="409" t="s">
        <v>805</v>
      </c>
      <c r="P224" s="410">
        <v>6</v>
      </c>
      <c r="Q224" s="394">
        <v>42217</v>
      </c>
      <c r="R224" s="394">
        <v>42581</v>
      </c>
      <c r="S224" s="347">
        <f t="shared" si="42"/>
        <v>52</v>
      </c>
      <c r="T224" s="358">
        <v>1</v>
      </c>
      <c r="U224" s="349">
        <f t="shared" si="44"/>
        <v>52</v>
      </c>
      <c r="V224" s="350">
        <f t="shared" si="45"/>
        <v>52</v>
      </c>
      <c r="W224" s="350">
        <f t="shared" si="46"/>
        <v>52</v>
      </c>
      <c r="X224" s="411" t="s">
        <v>4320</v>
      </c>
      <c r="Y224" s="40">
        <f t="shared" si="43"/>
        <v>388</v>
      </c>
      <c r="Z224" s="362" t="s">
        <v>806</v>
      </c>
      <c r="AA224" s="396" t="s">
        <v>734</v>
      </c>
      <c r="AB224" s="163" t="s">
        <v>3886</v>
      </c>
      <c r="AC224" s="412" t="s">
        <v>4321</v>
      </c>
    </row>
    <row r="225" spans="1:29" ht="121.5" hidden="1" customHeight="1" x14ac:dyDescent="0.25">
      <c r="A225" s="32">
        <v>215</v>
      </c>
      <c r="B225" s="33" t="s">
        <v>712</v>
      </c>
      <c r="C225" s="42" t="s">
        <v>32</v>
      </c>
      <c r="D225" s="47" t="s">
        <v>108</v>
      </c>
      <c r="E225" s="46"/>
      <c r="F225" s="37" t="s">
        <v>2479</v>
      </c>
      <c r="G225" s="38">
        <f t="shared" si="38"/>
        <v>295</v>
      </c>
      <c r="H225" s="79" t="s">
        <v>804</v>
      </c>
      <c r="I225" s="38">
        <f t="shared" si="39"/>
        <v>202</v>
      </c>
      <c r="J225" s="79" t="s">
        <v>807</v>
      </c>
      <c r="K225" s="40">
        <f t="shared" si="40"/>
        <v>156</v>
      </c>
      <c r="L225" s="87">
        <v>139</v>
      </c>
      <c r="M225" s="79" t="s">
        <v>808</v>
      </c>
      <c r="N225" s="38">
        <f t="shared" si="41"/>
        <v>113</v>
      </c>
      <c r="O225" s="79" t="s">
        <v>214</v>
      </c>
      <c r="P225" s="215">
        <v>1</v>
      </c>
      <c r="Q225" s="206">
        <v>41850</v>
      </c>
      <c r="R225" s="216">
        <v>41912</v>
      </c>
      <c r="S225" s="178">
        <f t="shared" si="42"/>
        <v>8.8571428571428577</v>
      </c>
      <c r="T225" s="179">
        <v>1</v>
      </c>
      <c r="U225" s="180">
        <f t="shared" si="44"/>
        <v>8.8571428571428577</v>
      </c>
      <c r="V225" s="181">
        <f t="shared" si="45"/>
        <v>8.8571428571428577</v>
      </c>
      <c r="W225" s="181">
        <f t="shared" si="46"/>
        <v>8.8571428571428577</v>
      </c>
      <c r="X225" s="214" t="s">
        <v>809</v>
      </c>
      <c r="Y225" s="40">
        <f t="shared" si="43"/>
        <v>57</v>
      </c>
      <c r="Z225" s="332" t="s">
        <v>806</v>
      </c>
      <c r="AA225" s="43" t="s">
        <v>734</v>
      </c>
      <c r="AB225" s="163" t="s">
        <v>3886</v>
      </c>
      <c r="AC225" s="407"/>
    </row>
    <row r="226" spans="1:29" ht="208.5" hidden="1" customHeight="1" x14ac:dyDescent="0.25">
      <c r="A226" s="32">
        <v>216</v>
      </c>
      <c r="B226" s="33" t="s">
        <v>713</v>
      </c>
      <c r="C226" s="42" t="s">
        <v>32</v>
      </c>
      <c r="D226" s="47" t="s">
        <v>1728</v>
      </c>
      <c r="E226" s="36">
        <v>140</v>
      </c>
      <c r="F226" s="37" t="s">
        <v>2480</v>
      </c>
      <c r="G226" s="38">
        <f t="shared" si="38"/>
        <v>266</v>
      </c>
      <c r="H226" s="54" t="s">
        <v>811</v>
      </c>
      <c r="I226" s="38">
        <f t="shared" si="39"/>
        <v>390</v>
      </c>
      <c r="J226" s="39" t="s">
        <v>812</v>
      </c>
      <c r="K226" s="40">
        <f t="shared" si="40"/>
        <v>298</v>
      </c>
      <c r="L226" s="36">
        <v>140</v>
      </c>
      <c r="M226" s="39" t="s">
        <v>2192</v>
      </c>
      <c r="N226" s="38">
        <f t="shared" si="41"/>
        <v>389</v>
      </c>
      <c r="O226" s="39" t="s">
        <v>813</v>
      </c>
      <c r="P226" s="176">
        <v>5</v>
      </c>
      <c r="Q226" s="190">
        <v>42217</v>
      </c>
      <c r="R226" s="190">
        <v>42581</v>
      </c>
      <c r="S226" s="178">
        <f t="shared" si="42"/>
        <v>52</v>
      </c>
      <c r="T226" s="179">
        <v>1</v>
      </c>
      <c r="U226" s="180">
        <f t="shared" si="44"/>
        <v>52</v>
      </c>
      <c r="V226" s="181">
        <f t="shared" si="45"/>
        <v>52</v>
      </c>
      <c r="W226" s="181">
        <f t="shared" si="46"/>
        <v>52</v>
      </c>
      <c r="X226" s="39" t="s">
        <v>3580</v>
      </c>
      <c r="Y226" s="40">
        <f t="shared" si="43"/>
        <v>346</v>
      </c>
      <c r="Z226" s="332" t="s">
        <v>608</v>
      </c>
      <c r="AA226" s="43" t="s">
        <v>734</v>
      </c>
      <c r="AB226" s="163" t="s">
        <v>3886</v>
      </c>
      <c r="AC226" s="407"/>
    </row>
    <row r="227" spans="1:29" ht="150" hidden="1" customHeight="1" x14ac:dyDescent="0.25">
      <c r="A227" s="32">
        <v>217</v>
      </c>
      <c r="B227" s="33" t="s">
        <v>714</v>
      </c>
      <c r="C227" s="42" t="s">
        <v>32</v>
      </c>
      <c r="D227" s="47" t="s">
        <v>108</v>
      </c>
      <c r="E227" s="46"/>
      <c r="F227" s="37" t="s">
        <v>2481</v>
      </c>
      <c r="G227" s="38">
        <f t="shared" si="38"/>
        <v>266</v>
      </c>
      <c r="H227" s="54" t="s">
        <v>811</v>
      </c>
      <c r="I227" s="38">
        <f t="shared" si="39"/>
        <v>390</v>
      </c>
      <c r="J227" s="39" t="s">
        <v>815</v>
      </c>
      <c r="K227" s="40">
        <f t="shared" si="40"/>
        <v>280</v>
      </c>
      <c r="L227" s="36">
        <v>140</v>
      </c>
      <c r="M227" s="79" t="s">
        <v>816</v>
      </c>
      <c r="N227" s="38">
        <f t="shared" si="41"/>
        <v>151</v>
      </c>
      <c r="O227" s="70" t="s">
        <v>817</v>
      </c>
      <c r="P227" s="207">
        <v>3</v>
      </c>
      <c r="Q227" s="206">
        <v>41837</v>
      </c>
      <c r="R227" s="206">
        <v>41912</v>
      </c>
      <c r="S227" s="178">
        <f t="shared" si="42"/>
        <v>10.714285714285714</v>
      </c>
      <c r="T227" s="179">
        <v>1</v>
      </c>
      <c r="U227" s="180">
        <f t="shared" si="44"/>
        <v>10.714285714285714</v>
      </c>
      <c r="V227" s="181">
        <f t="shared" si="45"/>
        <v>10.714285714285714</v>
      </c>
      <c r="W227" s="181">
        <f t="shared" si="46"/>
        <v>10.714285714285714</v>
      </c>
      <c r="X227" s="89" t="s">
        <v>818</v>
      </c>
      <c r="Y227" s="40">
        <f t="shared" si="43"/>
        <v>61</v>
      </c>
      <c r="Z227" s="332" t="s">
        <v>806</v>
      </c>
      <c r="AA227" s="43" t="s">
        <v>734</v>
      </c>
      <c r="AB227" s="163" t="s">
        <v>3886</v>
      </c>
      <c r="AC227" s="407"/>
    </row>
    <row r="228" spans="1:29" ht="106.5" hidden="1" customHeight="1" x14ac:dyDescent="0.25">
      <c r="A228" s="32">
        <v>218</v>
      </c>
      <c r="B228" s="33" t="s">
        <v>716</v>
      </c>
      <c r="C228" s="42" t="s">
        <v>32</v>
      </c>
      <c r="D228" s="47" t="s">
        <v>1728</v>
      </c>
      <c r="E228" s="36">
        <v>141</v>
      </c>
      <c r="F228" s="37" t="s">
        <v>2482</v>
      </c>
      <c r="G228" s="38">
        <f t="shared" si="38"/>
        <v>269</v>
      </c>
      <c r="H228" s="54" t="s">
        <v>820</v>
      </c>
      <c r="I228" s="38">
        <f t="shared" si="39"/>
        <v>157</v>
      </c>
      <c r="J228" s="39" t="s">
        <v>821</v>
      </c>
      <c r="K228" s="40">
        <f t="shared" si="40"/>
        <v>216</v>
      </c>
      <c r="L228" s="36">
        <v>141</v>
      </c>
      <c r="M228" s="79" t="s">
        <v>822</v>
      </c>
      <c r="N228" s="38">
        <f t="shared" si="41"/>
        <v>182</v>
      </c>
      <c r="O228" s="79" t="s">
        <v>823</v>
      </c>
      <c r="P228" s="207">
        <v>2</v>
      </c>
      <c r="Q228" s="206">
        <v>41837</v>
      </c>
      <c r="R228" s="206">
        <v>41880</v>
      </c>
      <c r="S228" s="178">
        <f t="shared" si="42"/>
        <v>6.1428571428571432</v>
      </c>
      <c r="T228" s="211">
        <v>1</v>
      </c>
      <c r="U228" s="180">
        <f t="shared" si="44"/>
        <v>6.1428571428571432</v>
      </c>
      <c r="V228" s="181">
        <f t="shared" si="45"/>
        <v>6.1428571428571432</v>
      </c>
      <c r="W228" s="181">
        <f t="shared" si="46"/>
        <v>6.1428571428571432</v>
      </c>
      <c r="X228" s="81" t="s">
        <v>824</v>
      </c>
      <c r="Y228" s="40">
        <f t="shared" si="43"/>
        <v>363</v>
      </c>
      <c r="Z228" s="333" t="s">
        <v>3138</v>
      </c>
      <c r="AA228" s="43" t="s">
        <v>734</v>
      </c>
      <c r="AB228" s="163" t="s">
        <v>3886</v>
      </c>
      <c r="AC228" s="407"/>
    </row>
    <row r="229" spans="1:29" ht="120" hidden="1" customHeight="1" x14ac:dyDescent="0.25">
      <c r="A229" s="32">
        <v>219</v>
      </c>
      <c r="B229" s="33" t="s">
        <v>717</v>
      </c>
      <c r="C229" s="34" t="s">
        <v>32</v>
      </c>
      <c r="D229" s="47" t="s">
        <v>1728</v>
      </c>
      <c r="E229" s="36">
        <v>142</v>
      </c>
      <c r="F229" s="37" t="s">
        <v>3007</v>
      </c>
      <c r="G229" s="38">
        <f t="shared" si="38"/>
        <v>268</v>
      </c>
      <c r="H229" s="54" t="s">
        <v>826</v>
      </c>
      <c r="I229" s="38">
        <f t="shared" si="39"/>
        <v>284</v>
      </c>
      <c r="J229" s="39" t="s">
        <v>827</v>
      </c>
      <c r="K229" s="38">
        <f t="shared" si="40"/>
        <v>212</v>
      </c>
      <c r="L229" s="36">
        <v>142</v>
      </c>
      <c r="M229" s="85" t="s">
        <v>828</v>
      </c>
      <c r="N229" s="38">
        <f t="shared" si="41"/>
        <v>165</v>
      </c>
      <c r="O229" s="78" t="s">
        <v>829</v>
      </c>
      <c r="P229" s="207">
        <v>5</v>
      </c>
      <c r="Q229" s="191">
        <v>42948</v>
      </c>
      <c r="R229" s="191">
        <v>43100</v>
      </c>
      <c r="S229" s="178">
        <f t="shared" si="42"/>
        <v>21.714285714285715</v>
      </c>
      <c r="T229" s="179">
        <v>1</v>
      </c>
      <c r="U229" s="180">
        <f t="shared" si="44"/>
        <v>21.714285714285715</v>
      </c>
      <c r="V229" s="181">
        <f t="shared" si="45"/>
        <v>0</v>
      </c>
      <c r="W229" s="181">
        <f t="shared" si="46"/>
        <v>0</v>
      </c>
      <c r="X229" s="49" t="s">
        <v>2946</v>
      </c>
      <c r="Y229" s="40">
        <f t="shared" si="43"/>
        <v>331</v>
      </c>
      <c r="Z229" s="334" t="s">
        <v>3136</v>
      </c>
      <c r="AA229" s="43" t="s">
        <v>734</v>
      </c>
      <c r="AB229" s="163" t="s">
        <v>3886</v>
      </c>
      <c r="AC229" s="407"/>
    </row>
    <row r="230" spans="1:29" ht="106.5" hidden="1" customHeight="1" x14ac:dyDescent="0.25">
      <c r="A230" s="32">
        <v>220</v>
      </c>
      <c r="B230" s="33" t="s">
        <v>718</v>
      </c>
      <c r="C230" s="42" t="s">
        <v>32</v>
      </c>
      <c r="D230" s="47" t="s">
        <v>1728</v>
      </c>
      <c r="E230" s="36">
        <v>143</v>
      </c>
      <c r="F230" s="37" t="s">
        <v>2483</v>
      </c>
      <c r="G230" s="38">
        <f t="shared" si="38"/>
        <v>285</v>
      </c>
      <c r="H230" s="54" t="s">
        <v>831</v>
      </c>
      <c r="I230" s="38">
        <f t="shared" si="39"/>
        <v>278</v>
      </c>
      <c r="J230" s="39" t="s">
        <v>832</v>
      </c>
      <c r="K230" s="40">
        <f t="shared" si="40"/>
        <v>159</v>
      </c>
      <c r="L230" s="36">
        <v>143</v>
      </c>
      <c r="M230" s="79" t="s">
        <v>833</v>
      </c>
      <c r="N230" s="38">
        <f t="shared" si="41"/>
        <v>75</v>
      </c>
      <c r="O230" s="79" t="s">
        <v>834</v>
      </c>
      <c r="P230" s="207">
        <v>1</v>
      </c>
      <c r="Q230" s="206">
        <v>41835</v>
      </c>
      <c r="R230" s="206">
        <v>41912</v>
      </c>
      <c r="S230" s="178">
        <f t="shared" si="42"/>
        <v>11</v>
      </c>
      <c r="T230" s="179">
        <v>1</v>
      </c>
      <c r="U230" s="180">
        <f t="shared" si="44"/>
        <v>11</v>
      </c>
      <c r="V230" s="181">
        <f t="shared" si="45"/>
        <v>11</v>
      </c>
      <c r="W230" s="181">
        <f t="shared" si="46"/>
        <v>11</v>
      </c>
      <c r="X230" s="39" t="s">
        <v>835</v>
      </c>
      <c r="Y230" s="40">
        <f t="shared" si="43"/>
        <v>111</v>
      </c>
      <c r="Z230" s="336" t="s">
        <v>3500</v>
      </c>
      <c r="AA230" s="43" t="s">
        <v>734</v>
      </c>
      <c r="AB230" s="163" t="s">
        <v>3886</v>
      </c>
      <c r="AC230" s="407"/>
    </row>
    <row r="231" spans="1:29" ht="91.5" hidden="1" customHeight="1" x14ac:dyDescent="0.25">
      <c r="A231" s="32">
        <v>221</v>
      </c>
      <c r="B231" s="33" t="s">
        <v>719</v>
      </c>
      <c r="C231" s="42" t="s">
        <v>32</v>
      </c>
      <c r="D231" s="47" t="s">
        <v>1728</v>
      </c>
      <c r="E231" s="36">
        <v>144</v>
      </c>
      <c r="F231" s="37" t="s">
        <v>2484</v>
      </c>
      <c r="G231" s="38">
        <f t="shared" si="38"/>
        <v>319</v>
      </c>
      <c r="H231" s="54" t="s">
        <v>837</v>
      </c>
      <c r="I231" s="38">
        <f t="shared" si="39"/>
        <v>249</v>
      </c>
      <c r="J231" s="39" t="s">
        <v>838</v>
      </c>
      <c r="K231" s="40">
        <f t="shared" si="40"/>
        <v>207</v>
      </c>
      <c r="L231" s="36">
        <v>144</v>
      </c>
      <c r="M231" s="79" t="s">
        <v>839</v>
      </c>
      <c r="N231" s="38">
        <f t="shared" si="41"/>
        <v>137</v>
      </c>
      <c r="O231" s="79" t="s">
        <v>840</v>
      </c>
      <c r="P231" s="207">
        <v>1</v>
      </c>
      <c r="Q231" s="206">
        <v>41835</v>
      </c>
      <c r="R231" s="206">
        <v>41866</v>
      </c>
      <c r="S231" s="178">
        <f t="shared" si="42"/>
        <v>4.4285714285714288</v>
      </c>
      <c r="T231" s="179">
        <v>1</v>
      </c>
      <c r="U231" s="180">
        <f t="shared" si="44"/>
        <v>4.4285714285714288</v>
      </c>
      <c r="V231" s="181">
        <f t="shared" si="45"/>
        <v>4.4285714285714288</v>
      </c>
      <c r="W231" s="181">
        <f t="shared" si="46"/>
        <v>4.4285714285714288</v>
      </c>
      <c r="X231" s="79" t="s">
        <v>841</v>
      </c>
      <c r="Y231" s="40">
        <f t="shared" si="43"/>
        <v>99</v>
      </c>
      <c r="Z231" s="332" t="s">
        <v>47</v>
      </c>
      <c r="AA231" s="43" t="s">
        <v>734</v>
      </c>
      <c r="AB231" s="163" t="s">
        <v>3886</v>
      </c>
      <c r="AC231" s="407"/>
    </row>
    <row r="232" spans="1:29" ht="91.5" hidden="1" customHeight="1" x14ac:dyDescent="0.25">
      <c r="A232" s="32">
        <v>222</v>
      </c>
      <c r="B232" s="33" t="s">
        <v>720</v>
      </c>
      <c r="C232" s="42" t="s">
        <v>32</v>
      </c>
      <c r="D232" s="47" t="s">
        <v>108</v>
      </c>
      <c r="E232" s="46"/>
      <c r="F232" s="37" t="s">
        <v>2484</v>
      </c>
      <c r="G232" s="38">
        <f t="shared" si="38"/>
        <v>319</v>
      </c>
      <c r="H232" s="54" t="s">
        <v>837</v>
      </c>
      <c r="I232" s="38">
        <f t="shared" si="39"/>
        <v>249</v>
      </c>
      <c r="J232" s="39" t="s">
        <v>843</v>
      </c>
      <c r="K232" s="40">
        <f t="shared" si="40"/>
        <v>206</v>
      </c>
      <c r="L232" s="36">
        <v>144</v>
      </c>
      <c r="M232" s="79" t="s">
        <v>844</v>
      </c>
      <c r="N232" s="38">
        <f t="shared" si="41"/>
        <v>100</v>
      </c>
      <c r="O232" s="79" t="s">
        <v>845</v>
      </c>
      <c r="P232" s="207">
        <v>1</v>
      </c>
      <c r="Q232" s="206">
        <v>41835</v>
      </c>
      <c r="R232" s="206">
        <v>41912</v>
      </c>
      <c r="S232" s="178">
        <f t="shared" si="42"/>
        <v>11</v>
      </c>
      <c r="T232" s="179">
        <v>1</v>
      </c>
      <c r="U232" s="180">
        <f t="shared" si="44"/>
        <v>11</v>
      </c>
      <c r="V232" s="181">
        <f t="shared" si="45"/>
        <v>11</v>
      </c>
      <c r="W232" s="181">
        <f t="shared" si="46"/>
        <v>11</v>
      </c>
      <c r="X232" s="79" t="s">
        <v>846</v>
      </c>
      <c r="Y232" s="40">
        <f t="shared" si="43"/>
        <v>224</v>
      </c>
      <c r="Z232" s="332" t="s">
        <v>47</v>
      </c>
      <c r="AA232" s="43" t="s">
        <v>734</v>
      </c>
      <c r="AB232" s="163" t="s">
        <v>3886</v>
      </c>
      <c r="AC232" s="407"/>
    </row>
    <row r="233" spans="1:29" ht="91.5" hidden="1" customHeight="1" x14ac:dyDescent="0.25">
      <c r="A233" s="32">
        <v>223</v>
      </c>
      <c r="B233" s="33" t="s">
        <v>722</v>
      </c>
      <c r="C233" s="42" t="s">
        <v>32</v>
      </c>
      <c r="D233" s="47" t="s">
        <v>108</v>
      </c>
      <c r="E233" s="46"/>
      <c r="F233" s="37" t="s">
        <v>2484</v>
      </c>
      <c r="G233" s="38">
        <f t="shared" si="38"/>
        <v>319</v>
      </c>
      <c r="H233" s="54" t="s">
        <v>837</v>
      </c>
      <c r="I233" s="38">
        <f t="shared" si="39"/>
        <v>249</v>
      </c>
      <c r="J233" s="39" t="s">
        <v>848</v>
      </c>
      <c r="K233" s="40">
        <f t="shared" si="40"/>
        <v>207</v>
      </c>
      <c r="L233" s="36">
        <v>144</v>
      </c>
      <c r="M233" s="79" t="s">
        <v>849</v>
      </c>
      <c r="N233" s="38">
        <f t="shared" si="41"/>
        <v>66</v>
      </c>
      <c r="O233" s="79" t="s">
        <v>850</v>
      </c>
      <c r="P233" s="207">
        <v>1</v>
      </c>
      <c r="Q233" s="206">
        <v>41835</v>
      </c>
      <c r="R233" s="206">
        <v>42185</v>
      </c>
      <c r="S233" s="178">
        <f t="shared" si="42"/>
        <v>50</v>
      </c>
      <c r="T233" s="179">
        <v>1</v>
      </c>
      <c r="U233" s="180">
        <f t="shared" si="44"/>
        <v>50</v>
      </c>
      <c r="V233" s="181">
        <f t="shared" si="45"/>
        <v>50</v>
      </c>
      <c r="W233" s="181">
        <f t="shared" si="46"/>
        <v>50</v>
      </c>
      <c r="X233" s="80" t="s">
        <v>851</v>
      </c>
      <c r="Y233" s="40">
        <f t="shared" si="43"/>
        <v>48</v>
      </c>
      <c r="Z233" s="332" t="s">
        <v>47</v>
      </c>
      <c r="AA233" s="43" t="s">
        <v>734</v>
      </c>
      <c r="AB233" s="163" t="s">
        <v>3886</v>
      </c>
      <c r="AC233" s="407"/>
    </row>
    <row r="234" spans="1:29" ht="124.5" customHeight="1" x14ac:dyDescent="0.25">
      <c r="A234" s="32">
        <v>224</v>
      </c>
      <c r="B234" s="339" t="s">
        <v>723</v>
      </c>
      <c r="C234" s="340" t="s">
        <v>32</v>
      </c>
      <c r="D234" s="390" t="s">
        <v>1728</v>
      </c>
      <c r="E234" s="36">
        <v>145</v>
      </c>
      <c r="F234" s="355" t="s">
        <v>3126</v>
      </c>
      <c r="G234" s="38">
        <f t="shared" si="38"/>
        <v>199</v>
      </c>
      <c r="H234" s="391" t="s">
        <v>853</v>
      </c>
      <c r="I234" s="38">
        <f t="shared" si="39"/>
        <v>265</v>
      </c>
      <c r="J234" s="359" t="s">
        <v>854</v>
      </c>
      <c r="K234" s="40">
        <f t="shared" si="40"/>
        <v>178</v>
      </c>
      <c r="L234" s="36">
        <v>145</v>
      </c>
      <c r="M234" s="392" t="s">
        <v>855</v>
      </c>
      <c r="N234" s="38">
        <f t="shared" si="41"/>
        <v>58</v>
      </c>
      <c r="O234" s="392" t="s">
        <v>856</v>
      </c>
      <c r="P234" s="393">
        <v>1</v>
      </c>
      <c r="Q234" s="394">
        <v>42164</v>
      </c>
      <c r="R234" s="394">
        <v>42530</v>
      </c>
      <c r="S234" s="347">
        <f t="shared" si="42"/>
        <v>52.285714285714285</v>
      </c>
      <c r="T234" s="358">
        <v>0.7</v>
      </c>
      <c r="U234" s="349">
        <f t="shared" si="44"/>
        <v>36.599999999999994</v>
      </c>
      <c r="V234" s="350">
        <f t="shared" si="45"/>
        <v>36.599999999999994</v>
      </c>
      <c r="W234" s="350">
        <f t="shared" si="46"/>
        <v>52.285714285714285</v>
      </c>
      <c r="X234" s="395" t="s">
        <v>4305</v>
      </c>
      <c r="Y234" s="40">
        <f t="shared" si="43"/>
        <v>347</v>
      </c>
      <c r="Z234" s="362" t="s">
        <v>648</v>
      </c>
      <c r="AA234" s="396" t="s">
        <v>734</v>
      </c>
      <c r="AB234" s="162" t="str">
        <f ca="1">IF($AD$1&gt;=R234,"VENCIDO","TÉRMINO")</f>
        <v>VENCIDO</v>
      </c>
      <c r="AC234" s="407"/>
    </row>
    <row r="235" spans="1:29" ht="121.5" hidden="1" customHeight="1" x14ac:dyDescent="0.25">
      <c r="A235" s="32">
        <v>225</v>
      </c>
      <c r="B235" s="33" t="s">
        <v>724</v>
      </c>
      <c r="C235" s="42" t="s">
        <v>32</v>
      </c>
      <c r="D235" s="47" t="s">
        <v>1728</v>
      </c>
      <c r="E235" s="36">
        <v>146</v>
      </c>
      <c r="F235" s="37" t="s">
        <v>2485</v>
      </c>
      <c r="G235" s="38">
        <f t="shared" si="38"/>
        <v>323</v>
      </c>
      <c r="H235" s="54" t="s">
        <v>858</v>
      </c>
      <c r="I235" s="38">
        <f t="shared" si="39"/>
        <v>161</v>
      </c>
      <c r="J235" s="39" t="s">
        <v>821</v>
      </c>
      <c r="K235" s="40">
        <f t="shared" si="40"/>
        <v>216</v>
      </c>
      <c r="L235" s="36">
        <v>146</v>
      </c>
      <c r="M235" s="79" t="s">
        <v>859</v>
      </c>
      <c r="N235" s="38">
        <f t="shared" si="41"/>
        <v>181</v>
      </c>
      <c r="O235" s="79" t="s">
        <v>823</v>
      </c>
      <c r="P235" s="207">
        <v>2</v>
      </c>
      <c r="Q235" s="206">
        <v>41662</v>
      </c>
      <c r="R235" s="206">
        <v>41880</v>
      </c>
      <c r="S235" s="178">
        <f t="shared" si="42"/>
        <v>31.142857142857142</v>
      </c>
      <c r="T235" s="211">
        <v>1</v>
      </c>
      <c r="U235" s="180">
        <f t="shared" si="44"/>
        <v>31.142857142857142</v>
      </c>
      <c r="V235" s="181">
        <f t="shared" si="45"/>
        <v>31.142857142857142</v>
      </c>
      <c r="W235" s="181">
        <f t="shared" si="46"/>
        <v>31.142857142857142</v>
      </c>
      <c r="X235" s="81" t="s">
        <v>824</v>
      </c>
      <c r="Y235" s="40">
        <f t="shared" si="43"/>
        <v>363</v>
      </c>
      <c r="Z235" s="333" t="s">
        <v>3138</v>
      </c>
      <c r="AA235" s="43" t="s">
        <v>734</v>
      </c>
      <c r="AB235" s="163" t="s">
        <v>3886</v>
      </c>
      <c r="AC235" s="407"/>
    </row>
    <row r="236" spans="1:29" ht="106.5" hidden="1" customHeight="1" x14ac:dyDescent="0.25">
      <c r="A236" s="32">
        <v>226</v>
      </c>
      <c r="B236" s="33" t="s">
        <v>725</v>
      </c>
      <c r="C236" s="42" t="s">
        <v>32</v>
      </c>
      <c r="D236" s="47" t="s">
        <v>1728</v>
      </c>
      <c r="E236" s="36">
        <v>147</v>
      </c>
      <c r="F236" s="37" t="s">
        <v>2486</v>
      </c>
      <c r="G236" s="38">
        <f t="shared" si="38"/>
        <v>266</v>
      </c>
      <c r="H236" s="54" t="s">
        <v>862</v>
      </c>
      <c r="I236" s="38">
        <f t="shared" si="39"/>
        <v>188</v>
      </c>
      <c r="J236" s="39" t="s">
        <v>863</v>
      </c>
      <c r="K236" s="40">
        <f t="shared" si="40"/>
        <v>170</v>
      </c>
      <c r="L236" s="36">
        <v>147</v>
      </c>
      <c r="M236" s="79" t="s">
        <v>864</v>
      </c>
      <c r="N236" s="38">
        <f t="shared" si="41"/>
        <v>168</v>
      </c>
      <c r="O236" s="79" t="s">
        <v>865</v>
      </c>
      <c r="P236" s="207">
        <v>1</v>
      </c>
      <c r="Q236" s="206">
        <v>41640</v>
      </c>
      <c r="R236" s="206">
        <v>41820</v>
      </c>
      <c r="S236" s="178">
        <f t="shared" si="42"/>
        <v>25.714285714285715</v>
      </c>
      <c r="T236" s="211">
        <v>1</v>
      </c>
      <c r="U236" s="180">
        <f t="shared" si="44"/>
        <v>25.714285714285715</v>
      </c>
      <c r="V236" s="181">
        <f t="shared" si="45"/>
        <v>25.714285714285715</v>
      </c>
      <c r="W236" s="181">
        <f t="shared" si="46"/>
        <v>25.714285714285715</v>
      </c>
      <c r="X236" s="79" t="s">
        <v>2173</v>
      </c>
      <c r="Y236" s="40">
        <f t="shared" si="43"/>
        <v>137</v>
      </c>
      <c r="Z236" s="332" t="s">
        <v>57</v>
      </c>
      <c r="AA236" s="43" t="s">
        <v>734</v>
      </c>
      <c r="AB236" s="163" t="s">
        <v>3886</v>
      </c>
      <c r="AC236" s="407"/>
    </row>
    <row r="237" spans="1:29" ht="134.25" hidden="1" customHeight="1" x14ac:dyDescent="0.25">
      <c r="A237" s="32">
        <v>227</v>
      </c>
      <c r="B237" s="33" t="s">
        <v>726</v>
      </c>
      <c r="C237" s="42" t="s">
        <v>32</v>
      </c>
      <c r="D237" s="47" t="s">
        <v>108</v>
      </c>
      <c r="E237" s="46"/>
      <c r="F237" s="37" t="s">
        <v>2487</v>
      </c>
      <c r="G237" s="38">
        <f t="shared" si="38"/>
        <v>266</v>
      </c>
      <c r="H237" s="54" t="s">
        <v>866</v>
      </c>
      <c r="I237" s="38">
        <f t="shared" si="39"/>
        <v>188</v>
      </c>
      <c r="J237" s="39" t="s">
        <v>867</v>
      </c>
      <c r="K237" s="40">
        <f t="shared" si="40"/>
        <v>170</v>
      </c>
      <c r="L237" s="36">
        <v>147</v>
      </c>
      <c r="M237" s="79" t="s">
        <v>868</v>
      </c>
      <c r="N237" s="38">
        <f t="shared" si="41"/>
        <v>105</v>
      </c>
      <c r="O237" s="79" t="s">
        <v>865</v>
      </c>
      <c r="P237" s="207">
        <v>1</v>
      </c>
      <c r="Q237" s="206">
        <v>41640</v>
      </c>
      <c r="R237" s="206">
        <v>42003</v>
      </c>
      <c r="S237" s="178">
        <f t="shared" si="42"/>
        <v>51.857142857142854</v>
      </c>
      <c r="T237" s="211">
        <v>1</v>
      </c>
      <c r="U237" s="180">
        <f t="shared" si="44"/>
        <v>51.857142857142854</v>
      </c>
      <c r="V237" s="181">
        <f t="shared" si="45"/>
        <v>51.857142857142854</v>
      </c>
      <c r="W237" s="181">
        <f t="shared" si="46"/>
        <v>51.857142857142854</v>
      </c>
      <c r="X237" s="79" t="s">
        <v>2172</v>
      </c>
      <c r="Y237" s="40">
        <f t="shared" si="43"/>
        <v>321</v>
      </c>
      <c r="Z237" s="332" t="s">
        <v>57</v>
      </c>
      <c r="AA237" s="43" t="s">
        <v>734</v>
      </c>
      <c r="AB237" s="163" t="s">
        <v>3886</v>
      </c>
      <c r="AC237" s="407"/>
    </row>
    <row r="238" spans="1:29" ht="165" hidden="1" customHeight="1" x14ac:dyDescent="0.25">
      <c r="A238" s="32">
        <v>228</v>
      </c>
      <c r="B238" s="33" t="s">
        <v>727</v>
      </c>
      <c r="C238" s="42" t="s">
        <v>32</v>
      </c>
      <c r="D238" s="44" t="s">
        <v>1346</v>
      </c>
      <c r="E238" s="36">
        <v>148</v>
      </c>
      <c r="F238" s="37" t="s">
        <v>2488</v>
      </c>
      <c r="G238" s="38">
        <f t="shared" si="38"/>
        <v>380</v>
      </c>
      <c r="H238" s="54" t="s">
        <v>870</v>
      </c>
      <c r="I238" s="38">
        <f t="shared" si="39"/>
        <v>390</v>
      </c>
      <c r="J238" s="54" t="s">
        <v>870</v>
      </c>
      <c r="K238" s="40">
        <f t="shared" si="40"/>
        <v>390</v>
      </c>
      <c r="L238" s="90">
        <v>148</v>
      </c>
      <c r="M238" s="54" t="s">
        <v>871</v>
      </c>
      <c r="N238" s="38">
        <f t="shared" si="41"/>
        <v>168</v>
      </c>
      <c r="O238" s="91" t="s">
        <v>872</v>
      </c>
      <c r="P238" s="176">
        <v>1</v>
      </c>
      <c r="Q238" s="206">
        <v>41641</v>
      </c>
      <c r="R238" s="209">
        <v>41837</v>
      </c>
      <c r="S238" s="178">
        <f t="shared" si="42"/>
        <v>28</v>
      </c>
      <c r="T238" s="179">
        <v>1</v>
      </c>
      <c r="U238" s="180">
        <f t="shared" si="44"/>
        <v>28</v>
      </c>
      <c r="V238" s="181">
        <f t="shared" si="45"/>
        <v>28</v>
      </c>
      <c r="W238" s="181">
        <f t="shared" si="46"/>
        <v>28</v>
      </c>
      <c r="X238" s="54" t="s">
        <v>873</v>
      </c>
      <c r="Y238" s="40">
        <f t="shared" si="43"/>
        <v>218</v>
      </c>
      <c r="Z238" s="332" t="s">
        <v>3497</v>
      </c>
      <c r="AA238" s="43" t="s">
        <v>734</v>
      </c>
      <c r="AB238" s="163" t="s">
        <v>3886</v>
      </c>
      <c r="AC238" s="407"/>
    </row>
    <row r="239" spans="1:29" ht="136.5" hidden="1" customHeight="1" x14ac:dyDescent="0.25">
      <c r="A239" s="32">
        <v>229</v>
      </c>
      <c r="B239" s="33" t="s">
        <v>728</v>
      </c>
      <c r="C239" s="42" t="s">
        <v>32</v>
      </c>
      <c r="D239" s="47" t="s">
        <v>1728</v>
      </c>
      <c r="E239" s="36">
        <v>149</v>
      </c>
      <c r="F239" s="37" t="s">
        <v>2489</v>
      </c>
      <c r="G239" s="38">
        <f t="shared" si="38"/>
        <v>367</v>
      </c>
      <c r="H239" s="54" t="s">
        <v>875</v>
      </c>
      <c r="I239" s="38">
        <f t="shared" si="39"/>
        <v>269</v>
      </c>
      <c r="J239" s="54" t="s">
        <v>875</v>
      </c>
      <c r="K239" s="40">
        <f t="shared" si="40"/>
        <v>269</v>
      </c>
      <c r="L239" s="90">
        <v>149</v>
      </c>
      <c r="M239" s="54" t="s">
        <v>876</v>
      </c>
      <c r="N239" s="38">
        <f t="shared" si="41"/>
        <v>278</v>
      </c>
      <c r="O239" s="54" t="s">
        <v>877</v>
      </c>
      <c r="P239" s="176">
        <v>1</v>
      </c>
      <c r="Q239" s="206">
        <v>41642</v>
      </c>
      <c r="R239" s="209">
        <v>41837</v>
      </c>
      <c r="S239" s="178">
        <f t="shared" si="42"/>
        <v>27.857142857142858</v>
      </c>
      <c r="T239" s="179">
        <v>1</v>
      </c>
      <c r="U239" s="180">
        <f t="shared" si="44"/>
        <v>27.857142857142858</v>
      </c>
      <c r="V239" s="181">
        <f t="shared" si="45"/>
        <v>27.857142857142858</v>
      </c>
      <c r="W239" s="181">
        <f t="shared" si="46"/>
        <v>27.857142857142858</v>
      </c>
      <c r="X239" s="80" t="s">
        <v>878</v>
      </c>
      <c r="Y239" s="40">
        <f t="shared" si="43"/>
        <v>209</v>
      </c>
      <c r="Z239" s="332" t="s">
        <v>3497</v>
      </c>
      <c r="AA239" s="43" t="s">
        <v>734</v>
      </c>
      <c r="AB239" s="163" t="s">
        <v>3886</v>
      </c>
      <c r="AC239" s="407"/>
    </row>
    <row r="240" spans="1:29" ht="150" hidden="1" customHeight="1" x14ac:dyDescent="0.25">
      <c r="A240" s="32">
        <v>230</v>
      </c>
      <c r="B240" s="33" t="s">
        <v>729</v>
      </c>
      <c r="C240" s="42" t="s">
        <v>32</v>
      </c>
      <c r="D240" s="47" t="s">
        <v>1728</v>
      </c>
      <c r="E240" s="36">
        <v>150</v>
      </c>
      <c r="F240" s="37" t="s">
        <v>2490</v>
      </c>
      <c r="G240" s="38">
        <f t="shared" si="38"/>
        <v>386</v>
      </c>
      <c r="H240" s="54" t="s">
        <v>880</v>
      </c>
      <c r="I240" s="38">
        <f t="shared" si="39"/>
        <v>388</v>
      </c>
      <c r="J240" s="39" t="s">
        <v>481</v>
      </c>
      <c r="K240" s="40">
        <f t="shared" si="40"/>
        <v>3</v>
      </c>
      <c r="L240" s="36">
        <v>150</v>
      </c>
      <c r="M240" s="39" t="s">
        <v>481</v>
      </c>
      <c r="N240" s="38">
        <f t="shared" si="41"/>
        <v>3</v>
      </c>
      <c r="O240" s="39" t="s">
        <v>481</v>
      </c>
      <c r="P240" s="176">
        <v>0</v>
      </c>
      <c r="Q240" s="209">
        <v>41837</v>
      </c>
      <c r="R240" s="209">
        <v>42202</v>
      </c>
      <c r="S240" s="178">
        <f t="shared" si="42"/>
        <v>52.142857142857146</v>
      </c>
      <c r="T240" s="179">
        <v>1</v>
      </c>
      <c r="U240" s="180">
        <f t="shared" si="44"/>
        <v>52.142857142857146</v>
      </c>
      <c r="V240" s="181">
        <f t="shared" si="45"/>
        <v>52.142857142857146</v>
      </c>
      <c r="W240" s="181">
        <f t="shared" si="46"/>
        <v>52.142857142857146</v>
      </c>
      <c r="X240" s="80" t="s">
        <v>4190</v>
      </c>
      <c r="Y240" s="40">
        <f t="shared" si="43"/>
        <v>360</v>
      </c>
      <c r="Z240" s="332" t="s">
        <v>3497</v>
      </c>
      <c r="AA240" s="43" t="s">
        <v>734</v>
      </c>
      <c r="AB240" s="163" t="s">
        <v>3886</v>
      </c>
      <c r="AC240" s="407"/>
    </row>
    <row r="241" spans="1:29" ht="121.5" hidden="1" customHeight="1" x14ac:dyDescent="0.25">
      <c r="A241" s="32">
        <v>231</v>
      </c>
      <c r="B241" s="33" t="s">
        <v>735</v>
      </c>
      <c r="C241" s="42" t="s">
        <v>32</v>
      </c>
      <c r="D241" s="51" t="s">
        <v>33</v>
      </c>
      <c r="E241" s="36">
        <v>151</v>
      </c>
      <c r="F241" s="37" t="s">
        <v>2491</v>
      </c>
      <c r="G241" s="38">
        <f t="shared" si="38"/>
        <v>316</v>
      </c>
      <c r="H241" s="54" t="s">
        <v>882</v>
      </c>
      <c r="I241" s="38">
        <f t="shared" si="39"/>
        <v>130</v>
      </c>
      <c r="J241" s="49" t="s">
        <v>883</v>
      </c>
      <c r="K241" s="40">
        <f t="shared" si="40"/>
        <v>172</v>
      </c>
      <c r="L241" s="52">
        <v>151</v>
      </c>
      <c r="M241" s="91" t="s">
        <v>884</v>
      </c>
      <c r="N241" s="38">
        <f t="shared" si="41"/>
        <v>82</v>
      </c>
      <c r="O241" s="91" t="s">
        <v>885</v>
      </c>
      <c r="P241" s="176">
        <v>1</v>
      </c>
      <c r="Q241" s="209">
        <v>41837</v>
      </c>
      <c r="R241" s="209">
        <v>42202</v>
      </c>
      <c r="S241" s="178">
        <f t="shared" si="42"/>
        <v>52.142857142857146</v>
      </c>
      <c r="T241" s="179">
        <v>1</v>
      </c>
      <c r="U241" s="180">
        <f t="shared" si="44"/>
        <v>52.142857142857146</v>
      </c>
      <c r="V241" s="181">
        <f t="shared" si="45"/>
        <v>52.142857142857146</v>
      </c>
      <c r="W241" s="181">
        <f t="shared" si="46"/>
        <v>52.142857142857146</v>
      </c>
      <c r="X241" s="80" t="s">
        <v>886</v>
      </c>
      <c r="Y241" s="40">
        <f t="shared" si="43"/>
        <v>389</v>
      </c>
      <c r="Z241" s="332" t="s">
        <v>3497</v>
      </c>
      <c r="AA241" s="43" t="s">
        <v>734</v>
      </c>
      <c r="AB241" s="163" t="s">
        <v>3886</v>
      </c>
      <c r="AC241" s="407"/>
    </row>
    <row r="242" spans="1:29" ht="166.5" hidden="1" customHeight="1" x14ac:dyDescent="0.25">
      <c r="A242" s="32">
        <v>232</v>
      </c>
      <c r="B242" s="33" t="s">
        <v>736</v>
      </c>
      <c r="C242" s="42" t="s">
        <v>32</v>
      </c>
      <c r="D242" s="47" t="s">
        <v>1728</v>
      </c>
      <c r="E242" s="36">
        <v>152</v>
      </c>
      <c r="F242" s="37" t="s">
        <v>2492</v>
      </c>
      <c r="G242" s="38">
        <f t="shared" si="38"/>
        <v>369</v>
      </c>
      <c r="H242" s="54" t="s">
        <v>888</v>
      </c>
      <c r="I242" s="38">
        <f t="shared" si="39"/>
        <v>188</v>
      </c>
      <c r="J242" s="49" t="s">
        <v>883</v>
      </c>
      <c r="K242" s="40">
        <f t="shared" si="40"/>
        <v>172</v>
      </c>
      <c r="L242" s="52">
        <v>152</v>
      </c>
      <c r="M242" s="91" t="s">
        <v>884</v>
      </c>
      <c r="N242" s="38">
        <f t="shared" si="41"/>
        <v>82</v>
      </c>
      <c r="O242" s="91" t="s">
        <v>885</v>
      </c>
      <c r="P242" s="176">
        <v>1</v>
      </c>
      <c r="Q242" s="209">
        <v>41837</v>
      </c>
      <c r="R242" s="209">
        <v>42202</v>
      </c>
      <c r="S242" s="178">
        <f t="shared" si="42"/>
        <v>52.142857142857146</v>
      </c>
      <c r="T242" s="179">
        <v>1</v>
      </c>
      <c r="U242" s="180">
        <f t="shared" si="44"/>
        <v>52.142857142857146</v>
      </c>
      <c r="V242" s="181">
        <f t="shared" si="45"/>
        <v>52.142857142857146</v>
      </c>
      <c r="W242" s="181">
        <f t="shared" si="46"/>
        <v>52.142857142857146</v>
      </c>
      <c r="X242" s="80" t="s">
        <v>889</v>
      </c>
      <c r="Y242" s="40">
        <f t="shared" si="43"/>
        <v>106</v>
      </c>
      <c r="Z242" s="332" t="s">
        <v>3497</v>
      </c>
      <c r="AA242" s="43" t="s">
        <v>734</v>
      </c>
      <c r="AB242" s="163" t="s">
        <v>3886</v>
      </c>
      <c r="AC242" s="407"/>
    </row>
    <row r="243" spans="1:29" ht="120.75" hidden="1" customHeight="1" x14ac:dyDescent="0.25">
      <c r="A243" s="32">
        <v>233</v>
      </c>
      <c r="B243" s="33" t="s">
        <v>741</v>
      </c>
      <c r="C243" s="42" t="s">
        <v>32</v>
      </c>
      <c r="D243" s="47" t="s">
        <v>1728</v>
      </c>
      <c r="E243" s="36">
        <v>153</v>
      </c>
      <c r="F243" s="37" t="s">
        <v>2493</v>
      </c>
      <c r="G243" s="38">
        <f t="shared" si="38"/>
        <v>320</v>
      </c>
      <c r="H243" s="54" t="s">
        <v>891</v>
      </c>
      <c r="I243" s="38">
        <f t="shared" si="39"/>
        <v>107</v>
      </c>
      <c r="J243" s="49" t="s">
        <v>892</v>
      </c>
      <c r="K243" s="40">
        <f t="shared" si="40"/>
        <v>261</v>
      </c>
      <c r="L243" s="52">
        <v>153</v>
      </c>
      <c r="M243" s="91" t="s">
        <v>893</v>
      </c>
      <c r="N243" s="38">
        <f t="shared" si="41"/>
        <v>97</v>
      </c>
      <c r="O243" s="91" t="s">
        <v>894</v>
      </c>
      <c r="P243" s="176">
        <v>1</v>
      </c>
      <c r="Q243" s="209">
        <v>41837</v>
      </c>
      <c r="R243" s="209">
        <v>42202</v>
      </c>
      <c r="S243" s="178">
        <f t="shared" si="42"/>
        <v>52.142857142857146</v>
      </c>
      <c r="T243" s="179">
        <v>1</v>
      </c>
      <c r="U243" s="180">
        <f t="shared" si="44"/>
        <v>52.142857142857146</v>
      </c>
      <c r="V243" s="181">
        <f t="shared" si="45"/>
        <v>52.142857142857146</v>
      </c>
      <c r="W243" s="181">
        <f t="shared" si="46"/>
        <v>52.142857142857146</v>
      </c>
      <c r="X243" s="80" t="s">
        <v>895</v>
      </c>
      <c r="Y243" s="40">
        <f t="shared" si="43"/>
        <v>141</v>
      </c>
      <c r="Z243" s="332" t="s">
        <v>3497</v>
      </c>
      <c r="AA243" s="43" t="s">
        <v>734</v>
      </c>
      <c r="AB243" s="163" t="s">
        <v>3886</v>
      </c>
      <c r="AC243" s="407"/>
    </row>
    <row r="244" spans="1:29" ht="150" hidden="1" customHeight="1" x14ac:dyDescent="0.25">
      <c r="A244" s="32">
        <v>234</v>
      </c>
      <c r="B244" s="33" t="s">
        <v>747</v>
      </c>
      <c r="C244" s="42" t="s">
        <v>32</v>
      </c>
      <c r="D244" s="47" t="s">
        <v>1728</v>
      </c>
      <c r="E244" s="36">
        <v>154</v>
      </c>
      <c r="F244" s="37" t="s">
        <v>2494</v>
      </c>
      <c r="G244" s="38">
        <f t="shared" si="38"/>
        <v>367</v>
      </c>
      <c r="H244" s="54" t="s">
        <v>897</v>
      </c>
      <c r="I244" s="38">
        <f t="shared" si="39"/>
        <v>375</v>
      </c>
      <c r="J244" s="54" t="s">
        <v>898</v>
      </c>
      <c r="K244" s="40">
        <f t="shared" si="40"/>
        <v>147</v>
      </c>
      <c r="L244" s="90">
        <v>154</v>
      </c>
      <c r="M244" s="54" t="s">
        <v>899</v>
      </c>
      <c r="N244" s="38">
        <f t="shared" si="41"/>
        <v>141</v>
      </c>
      <c r="O244" s="54" t="s">
        <v>900</v>
      </c>
      <c r="P244" s="176">
        <v>2</v>
      </c>
      <c r="Q244" s="209">
        <v>41837</v>
      </c>
      <c r="R244" s="209">
        <v>42202</v>
      </c>
      <c r="S244" s="178">
        <f t="shared" si="42"/>
        <v>52.142857142857146</v>
      </c>
      <c r="T244" s="179">
        <v>1</v>
      </c>
      <c r="U244" s="180">
        <f t="shared" si="44"/>
        <v>52.142857142857146</v>
      </c>
      <c r="V244" s="181">
        <f t="shared" si="45"/>
        <v>52.142857142857146</v>
      </c>
      <c r="W244" s="181">
        <f t="shared" si="46"/>
        <v>52.142857142857146</v>
      </c>
      <c r="X244" s="80" t="s">
        <v>3941</v>
      </c>
      <c r="Y244" s="40">
        <f t="shared" si="43"/>
        <v>150</v>
      </c>
      <c r="Z244" s="332" t="s">
        <v>3497</v>
      </c>
      <c r="AA244" s="43" t="s">
        <v>734</v>
      </c>
      <c r="AB244" s="163" t="s">
        <v>3886</v>
      </c>
      <c r="AC244" s="407"/>
    </row>
    <row r="245" spans="1:29" ht="166.5" hidden="1" customHeight="1" x14ac:dyDescent="0.25">
      <c r="A245" s="32">
        <v>235</v>
      </c>
      <c r="B245" s="33" t="s">
        <v>752</v>
      </c>
      <c r="C245" s="42" t="s">
        <v>32</v>
      </c>
      <c r="D245" s="47" t="s">
        <v>1728</v>
      </c>
      <c r="E245" s="36">
        <v>155</v>
      </c>
      <c r="F245" s="37" t="s">
        <v>2495</v>
      </c>
      <c r="G245" s="38">
        <f t="shared" si="38"/>
        <v>385</v>
      </c>
      <c r="H245" s="54" t="s">
        <v>902</v>
      </c>
      <c r="I245" s="38">
        <f t="shared" si="39"/>
        <v>291</v>
      </c>
      <c r="J245" s="91" t="s">
        <v>903</v>
      </c>
      <c r="K245" s="40">
        <f t="shared" si="40"/>
        <v>119</v>
      </c>
      <c r="L245" s="92">
        <v>155</v>
      </c>
      <c r="M245" s="91" t="s">
        <v>904</v>
      </c>
      <c r="N245" s="38">
        <f t="shared" si="41"/>
        <v>71</v>
      </c>
      <c r="O245" s="91" t="s">
        <v>905</v>
      </c>
      <c r="P245" s="176">
        <v>2</v>
      </c>
      <c r="Q245" s="209">
        <v>41837</v>
      </c>
      <c r="R245" s="209">
        <v>42202</v>
      </c>
      <c r="S245" s="178">
        <f t="shared" si="42"/>
        <v>52.142857142857146</v>
      </c>
      <c r="T245" s="179">
        <v>1</v>
      </c>
      <c r="U245" s="180">
        <f t="shared" si="44"/>
        <v>52.142857142857146</v>
      </c>
      <c r="V245" s="181">
        <f t="shared" si="45"/>
        <v>52.142857142857146</v>
      </c>
      <c r="W245" s="181">
        <f t="shared" si="46"/>
        <v>52.142857142857146</v>
      </c>
      <c r="X245" s="80" t="s">
        <v>906</v>
      </c>
      <c r="Y245" s="40">
        <f t="shared" si="43"/>
        <v>125</v>
      </c>
      <c r="Z245" s="332" t="s">
        <v>3497</v>
      </c>
      <c r="AA245" s="43" t="s">
        <v>734</v>
      </c>
      <c r="AB245" s="163" t="s">
        <v>3886</v>
      </c>
      <c r="AC245" s="407"/>
    </row>
    <row r="246" spans="1:29" ht="151.5" hidden="1" customHeight="1" x14ac:dyDescent="0.25">
      <c r="A246" s="32">
        <v>236</v>
      </c>
      <c r="B246" s="33" t="s">
        <v>757</v>
      </c>
      <c r="C246" s="42" t="s">
        <v>32</v>
      </c>
      <c r="D246" s="47" t="s">
        <v>1728</v>
      </c>
      <c r="E246" s="36">
        <v>156</v>
      </c>
      <c r="F246" s="37" t="s">
        <v>2496</v>
      </c>
      <c r="G246" s="38">
        <f t="shared" si="38"/>
        <v>389</v>
      </c>
      <c r="H246" s="54" t="s">
        <v>909</v>
      </c>
      <c r="I246" s="38">
        <f t="shared" si="39"/>
        <v>205</v>
      </c>
      <c r="J246" s="39" t="s">
        <v>481</v>
      </c>
      <c r="K246" s="40">
        <f t="shared" si="40"/>
        <v>3</v>
      </c>
      <c r="L246" s="36">
        <v>156</v>
      </c>
      <c r="M246" s="39" t="s">
        <v>481</v>
      </c>
      <c r="N246" s="38">
        <f t="shared" si="41"/>
        <v>3</v>
      </c>
      <c r="O246" s="39" t="s">
        <v>481</v>
      </c>
      <c r="P246" s="176">
        <v>0</v>
      </c>
      <c r="Q246" s="209">
        <v>41837</v>
      </c>
      <c r="R246" s="209">
        <v>42202</v>
      </c>
      <c r="S246" s="178">
        <f t="shared" si="42"/>
        <v>52.142857142857146</v>
      </c>
      <c r="T246" s="179">
        <v>1</v>
      </c>
      <c r="U246" s="180">
        <f t="shared" si="44"/>
        <v>52.142857142857146</v>
      </c>
      <c r="V246" s="181">
        <f t="shared" si="45"/>
        <v>52.142857142857146</v>
      </c>
      <c r="W246" s="181">
        <f t="shared" si="46"/>
        <v>52.142857142857146</v>
      </c>
      <c r="X246" s="80" t="s">
        <v>910</v>
      </c>
      <c r="Y246" s="40">
        <f t="shared" si="43"/>
        <v>261</v>
      </c>
      <c r="Z246" s="332" t="s">
        <v>3497</v>
      </c>
      <c r="AA246" s="43" t="s">
        <v>734</v>
      </c>
      <c r="AB246" s="163" t="s">
        <v>3886</v>
      </c>
      <c r="AC246" s="407"/>
    </row>
    <row r="247" spans="1:29" ht="166.5" hidden="1" customHeight="1" x14ac:dyDescent="0.25">
      <c r="A247" s="32">
        <v>237</v>
      </c>
      <c r="B247" s="33" t="s">
        <v>758</v>
      </c>
      <c r="C247" s="42" t="s">
        <v>32</v>
      </c>
      <c r="D247" s="51" t="s">
        <v>33</v>
      </c>
      <c r="E247" s="36">
        <v>157</v>
      </c>
      <c r="F247" s="37" t="s">
        <v>2497</v>
      </c>
      <c r="G247" s="38">
        <f t="shared" si="38"/>
        <v>338</v>
      </c>
      <c r="H247" s="54" t="s">
        <v>912</v>
      </c>
      <c r="I247" s="38">
        <f t="shared" si="39"/>
        <v>379</v>
      </c>
      <c r="J247" s="54" t="s">
        <v>913</v>
      </c>
      <c r="K247" s="40">
        <f t="shared" si="40"/>
        <v>171</v>
      </c>
      <c r="L247" s="90">
        <v>157</v>
      </c>
      <c r="M247" s="54" t="s">
        <v>914</v>
      </c>
      <c r="N247" s="38">
        <f t="shared" si="41"/>
        <v>31</v>
      </c>
      <c r="O247" s="39">
        <v>1</v>
      </c>
      <c r="P247" s="176">
        <v>0</v>
      </c>
      <c r="Q247" s="209">
        <v>41837</v>
      </c>
      <c r="R247" s="209">
        <v>42202</v>
      </c>
      <c r="S247" s="178">
        <f t="shared" si="42"/>
        <v>52.142857142857146</v>
      </c>
      <c r="T247" s="179">
        <v>1</v>
      </c>
      <c r="U247" s="180">
        <f t="shared" si="44"/>
        <v>52.142857142857146</v>
      </c>
      <c r="V247" s="181">
        <f t="shared" si="45"/>
        <v>52.142857142857146</v>
      </c>
      <c r="W247" s="181">
        <f t="shared" si="46"/>
        <v>52.142857142857146</v>
      </c>
      <c r="X247" s="80" t="s">
        <v>915</v>
      </c>
      <c r="Y247" s="40">
        <f t="shared" si="43"/>
        <v>142</v>
      </c>
      <c r="Z247" s="332" t="s">
        <v>3497</v>
      </c>
      <c r="AA247" s="43" t="s">
        <v>734</v>
      </c>
      <c r="AB247" s="163" t="s">
        <v>3886</v>
      </c>
      <c r="AC247" s="407"/>
    </row>
    <row r="248" spans="1:29" ht="151.5" hidden="1" customHeight="1" x14ac:dyDescent="0.25">
      <c r="A248" s="32">
        <v>238</v>
      </c>
      <c r="B248" s="33" t="s">
        <v>2803</v>
      </c>
      <c r="C248" s="42" t="s">
        <v>32</v>
      </c>
      <c r="D248" s="47" t="s">
        <v>1728</v>
      </c>
      <c r="E248" s="36">
        <v>158</v>
      </c>
      <c r="F248" s="37" t="s">
        <v>2498</v>
      </c>
      <c r="G248" s="38">
        <f t="shared" si="38"/>
        <v>389</v>
      </c>
      <c r="H248" s="54" t="s">
        <v>916</v>
      </c>
      <c r="I248" s="38">
        <f t="shared" si="39"/>
        <v>331</v>
      </c>
      <c r="J248" s="39" t="s">
        <v>481</v>
      </c>
      <c r="K248" s="40">
        <f t="shared" si="40"/>
        <v>3</v>
      </c>
      <c r="L248" s="36">
        <v>158</v>
      </c>
      <c r="M248" s="39" t="s">
        <v>481</v>
      </c>
      <c r="N248" s="38">
        <f t="shared" si="41"/>
        <v>3</v>
      </c>
      <c r="O248" s="39" t="s">
        <v>481</v>
      </c>
      <c r="P248" s="176">
        <v>0</v>
      </c>
      <c r="Q248" s="209">
        <v>41837</v>
      </c>
      <c r="R248" s="209">
        <v>42202</v>
      </c>
      <c r="S248" s="178">
        <f t="shared" si="42"/>
        <v>52.142857142857146</v>
      </c>
      <c r="T248" s="179">
        <v>1</v>
      </c>
      <c r="U248" s="180">
        <f t="shared" si="44"/>
        <v>52.142857142857146</v>
      </c>
      <c r="V248" s="181">
        <f t="shared" si="45"/>
        <v>52.142857142857146</v>
      </c>
      <c r="W248" s="181">
        <f t="shared" si="46"/>
        <v>52.142857142857146</v>
      </c>
      <c r="X248" s="80" t="s">
        <v>917</v>
      </c>
      <c r="Y248" s="40">
        <f t="shared" si="43"/>
        <v>222</v>
      </c>
      <c r="Z248" s="332" t="s">
        <v>3497</v>
      </c>
      <c r="AA248" s="43" t="s">
        <v>734</v>
      </c>
      <c r="AB248" s="163" t="s">
        <v>3886</v>
      </c>
      <c r="AC248" s="407"/>
    </row>
    <row r="249" spans="1:29" ht="135.75" hidden="1" customHeight="1" x14ac:dyDescent="0.25">
      <c r="A249" s="32">
        <v>239</v>
      </c>
      <c r="B249" s="33" t="s">
        <v>2804</v>
      </c>
      <c r="C249" s="42" t="s">
        <v>32</v>
      </c>
      <c r="D249" s="47" t="s">
        <v>1728</v>
      </c>
      <c r="E249" s="36">
        <v>159</v>
      </c>
      <c r="F249" s="37" t="s">
        <v>2499</v>
      </c>
      <c r="G249" s="38">
        <f t="shared" si="38"/>
        <v>367</v>
      </c>
      <c r="H249" s="54" t="s">
        <v>919</v>
      </c>
      <c r="I249" s="38">
        <f t="shared" si="39"/>
        <v>161</v>
      </c>
      <c r="J249" s="54" t="s">
        <v>920</v>
      </c>
      <c r="K249" s="40">
        <f t="shared" si="40"/>
        <v>123</v>
      </c>
      <c r="L249" s="90">
        <v>159</v>
      </c>
      <c r="M249" s="91" t="s">
        <v>921</v>
      </c>
      <c r="N249" s="38">
        <f t="shared" si="41"/>
        <v>167</v>
      </c>
      <c r="O249" s="91" t="s">
        <v>922</v>
      </c>
      <c r="P249" s="176">
        <v>0</v>
      </c>
      <c r="Q249" s="209">
        <v>41837</v>
      </c>
      <c r="R249" s="209">
        <v>42202</v>
      </c>
      <c r="S249" s="178">
        <f t="shared" si="42"/>
        <v>52.142857142857146</v>
      </c>
      <c r="T249" s="217">
        <v>1</v>
      </c>
      <c r="U249" s="180">
        <f t="shared" si="44"/>
        <v>52.142857142857146</v>
      </c>
      <c r="V249" s="181">
        <f t="shared" si="45"/>
        <v>52.142857142857146</v>
      </c>
      <c r="W249" s="181">
        <f t="shared" si="46"/>
        <v>52.142857142857146</v>
      </c>
      <c r="X249" s="80" t="s">
        <v>923</v>
      </c>
      <c r="Y249" s="40">
        <f t="shared" si="43"/>
        <v>172</v>
      </c>
      <c r="Z249" s="332" t="s">
        <v>3497</v>
      </c>
      <c r="AA249" s="43" t="s">
        <v>734</v>
      </c>
      <c r="AB249" s="163" t="s">
        <v>3886</v>
      </c>
      <c r="AC249" s="407"/>
    </row>
    <row r="250" spans="1:29" ht="152.25" hidden="1" customHeight="1" x14ac:dyDescent="0.25">
      <c r="A250" s="32">
        <v>240</v>
      </c>
      <c r="B250" s="33" t="s">
        <v>2805</v>
      </c>
      <c r="C250" s="42" t="s">
        <v>32</v>
      </c>
      <c r="D250" s="51" t="s">
        <v>33</v>
      </c>
      <c r="E250" s="36">
        <v>160</v>
      </c>
      <c r="F250" s="37" t="s">
        <v>2500</v>
      </c>
      <c r="G250" s="38">
        <f t="shared" si="38"/>
        <v>384</v>
      </c>
      <c r="H250" s="54" t="s">
        <v>925</v>
      </c>
      <c r="I250" s="38">
        <f t="shared" si="39"/>
        <v>299</v>
      </c>
      <c r="J250" s="54" t="s">
        <v>926</v>
      </c>
      <c r="K250" s="40">
        <f t="shared" si="40"/>
        <v>137</v>
      </c>
      <c r="L250" s="90">
        <v>160</v>
      </c>
      <c r="M250" s="54" t="s">
        <v>927</v>
      </c>
      <c r="N250" s="38">
        <f t="shared" si="41"/>
        <v>190</v>
      </c>
      <c r="O250" s="54">
        <v>1</v>
      </c>
      <c r="P250" s="176">
        <v>0</v>
      </c>
      <c r="Q250" s="209">
        <v>41837</v>
      </c>
      <c r="R250" s="209">
        <v>42202</v>
      </c>
      <c r="S250" s="178">
        <f t="shared" si="42"/>
        <v>52.142857142857146</v>
      </c>
      <c r="T250" s="217">
        <v>1</v>
      </c>
      <c r="U250" s="180">
        <f t="shared" si="44"/>
        <v>52.142857142857146</v>
      </c>
      <c r="V250" s="181">
        <f t="shared" si="45"/>
        <v>52.142857142857146</v>
      </c>
      <c r="W250" s="181">
        <f t="shared" si="46"/>
        <v>52.142857142857146</v>
      </c>
      <c r="X250" s="80" t="s">
        <v>928</v>
      </c>
      <c r="Y250" s="40">
        <f t="shared" si="43"/>
        <v>172</v>
      </c>
      <c r="Z250" s="332" t="s">
        <v>3497</v>
      </c>
      <c r="AA250" s="43" t="s">
        <v>734</v>
      </c>
      <c r="AB250" s="163" t="s">
        <v>3886</v>
      </c>
      <c r="AC250" s="407"/>
    </row>
    <row r="251" spans="1:29" ht="136.5" hidden="1" customHeight="1" x14ac:dyDescent="0.25">
      <c r="A251" s="32">
        <v>241</v>
      </c>
      <c r="B251" s="33" t="s">
        <v>2806</v>
      </c>
      <c r="C251" s="42" t="s">
        <v>32</v>
      </c>
      <c r="D251" s="47" t="s">
        <v>1728</v>
      </c>
      <c r="E251" s="36">
        <v>161</v>
      </c>
      <c r="F251" s="37" t="s">
        <v>2501</v>
      </c>
      <c r="G251" s="38">
        <f t="shared" si="38"/>
        <v>363</v>
      </c>
      <c r="H251" s="54" t="s">
        <v>930</v>
      </c>
      <c r="I251" s="38">
        <f t="shared" si="39"/>
        <v>321</v>
      </c>
      <c r="J251" s="54" t="s">
        <v>931</v>
      </c>
      <c r="K251" s="40">
        <f t="shared" si="40"/>
        <v>218</v>
      </c>
      <c r="L251" s="90">
        <v>161</v>
      </c>
      <c r="M251" s="54" t="s">
        <v>932</v>
      </c>
      <c r="N251" s="38">
        <f t="shared" si="41"/>
        <v>120</v>
      </c>
      <c r="O251" s="39">
        <v>3</v>
      </c>
      <c r="P251" s="176">
        <v>0</v>
      </c>
      <c r="Q251" s="209">
        <v>41837</v>
      </c>
      <c r="R251" s="209">
        <v>42202</v>
      </c>
      <c r="S251" s="178">
        <f t="shared" si="42"/>
        <v>52.142857142857146</v>
      </c>
      <c r="T251" s="179">
        <v>1</v>
      </c>
      <c r="U251" s="180">
        <f t="shared" si="44"/>
        <v>52.142857142857146</v>
      </c>
      <c r="V251" s="181">
        <f t="shared" si="45"/>
        <v>52.142857142857146</v>
      </c>
      <c r="W251" s="181">
        <f t="shared" si="46"/>
        <v>52.142857142857146</v>
      </c>
      <c r="X251" s="80" t="s">
        <v>933</v>
      </c>
      <c r="Y251" s="40">
        <f t="shared" si="43"/>
        <v>165</v>
      </c>
      <c r="Z251" s="332" t="s">
        <v>3497</v>
      </c>
      <c r="AA251" s="43" t="s">
        <v>734</v>
      </c>
      <c r="AB251" s="163" t="s">
        <v>3886</v>
      </c>
      <c r="AC251" s="407"/>
    </row>
    <row r="252" spans="1:29" ht="136.5" hidden="1" customHeight="1" x14ac:dyDescent="0.25">
      <c r="A252" s="32">
        <v>242</v>
      </c>
      <c r="B252" s="33" t="s">
        <v>765</v>
      </c>
      <c r="C252" s="42" t="s">
        <v>32</v>
      </c>
      <c r="D252" s="47" t="s">
        <v>1728</v>
      </c>
      <c r="E252" s="36">
        <v>162</v>
      </c>
      <c r="F252" s="37" t="s">
        <v>2502</v>
      </c>
      <c r="G252" s="38">
        <f t="shared" si="38"/>
        <v>379</v>
      </c>
      <c r="H252" s="54" t="s">
        <v>935</v>
      </c>
      <c r="I252" s="38">
        <f t="shared" si="39"/>
        <v>332</v>
      </c>
      <c r="J252" s="39" t="s">
        <v>936</v>
      </c>
      <c r="K252" s="40">
        <f t="shared" si="40"/>
        <v>295</v>
      </c>
      <c r="L252" s="36">
        <v>162</v>
      </c>
      <c r="M252" s="39" t="s">
        <v>937</v>
      </c>
      <c r="N252" s="38">
        <f t="shared" si="41"/>
        <v>68</v>
      </c>
      <c r="O252" s="39" t="s">
        <v>938</v>
      </c>
      <c r="P252" s="176">
        <v>2</v>
      </c>
      <c r="Q252" s="190">
        <v>42216</v>
      </c>
      <c r="R252" s="190">
        <v>42551</v>
      </c>
      <c r="S252" s="178">
        <f t="shared" si="42"/>
        <v>47.857142857142854</v>
      </c>
      <c r="T252" s="179">
        <v>1</v>
      </c>
      <c r="U252" s="180">
        <f t="shared" si="44"/>
        <v>47.857142857142854</v>
      </c>
      <c r="V252" s="181">
        <f t="shared" si="45"/>
        <v>47.857142857142854</v>
      </c>
      <c r="W252" s="181">
        <f t="shared" si="46"/>
        <v>47.857142857142854</v>
      </c>
      <c r="X252" s="80" t="s">
        <v>939</v>
      </c>
      <c r="Y252" s="40">
        <f t="shared" si="43"/>
        <v>127</v>
      </c>
      <c r="Z252" s="332" t="s">
        <v>3497</v>
      </c>
      <c r="AA252" s="43" t="s">
        <v>734</v>
      </c>
      <c r="AB252" s="163" t="s">
        <v>3886</v>
      </c>
      <c r="AC252" s="407"/>
    </row>
    <row r="253" spans="1:29" ht="151.5" hidden="1" customHeight="1" x14ac:dyDescent="0.25">
      <c r="A253" s="32">
        <v>243</v>
      </c>
      <c r="B253" s="33" t="s">
        <v>2807</v>
      </c>
      <c r="C253" s="42" t="s">
        <v>32</v>
      </c>
      <c r="D253" s="47" t="s">
        <v>1728</v>
      </c>
      <c r="E253" s="36">
        <v>163</v>
      </c>
      <c r="F253" s="37" t="s">
        <v>2503</v>
      </c>
      <c r="G253" s="38">
        <f t="shared" si="38"/>
        <v>388</v>
      </c>
      <c r="H253" s="54" t="s">
        <v>941</v>
      </c>
      <c r="I253" s="38">
        <f t="shared" si="39"/>
        <v>277</v>
      </c>
      <c r="J253" s="54" t="s">
        <v>932</v>
      </c>
      <c r="K253" s="40">
        <f t="shared" si="40"/>
        <v>120</v>
      </c>
      <c r="L253" s="90">
        <v>163</v>
      </c>
      <c r="M253" s="54" t="s">
        <v>942</v>
      </c>
      <c r="N253" s="38">
        <f t="shared" si="41"/>
        <v>60</v>
      </c>
      <c r="O253" s="39">
        <v>3</v>
      </c>
      <c r="P253" s="176">
        <v>0</v>
      </c>
      <c r="Q253" s="209">
        <v>41837</v>
      </c>
      <c r="R253" s="209">
        <v>42202</v>
      </c>
      <c r="S253" s="178">
        <f t="shared" si="42"/>
        <v>52.142857142857146</v>
      </c>
      <c r="T253" s="217">
        <v>1</v>
      </c>
      <c r="U253" s="180">
        <f t="shared" si="44"/>
        <v>52.142857142857146</v>
      </c>
      <c r="V253" s="181">
        <f t="shared" si="45"/>
        <v>52.142857142857146</v>
      </c>
      <c r="W253" s="181">
        <f t="shared" si="46"/>
        <v>52.142857142857146</v>
      </c>
      <c r="X253" s="80" t="s">
        <v>943</v>
      </c>
      <c r="Y253" s="40">
        <f t="shared" si="43"/>
        <v>199</v>
      </c>
      <c r="Z253" s="332" t="s">
        <v>3497</v>
      </c>
      <c r="AA253" s="43" t="s">
        <v>734</v>
      </c>
      <c r="AB253" s="163" t="s">
        <v>3886</v>
      </c>
      <c r="AC253" s="407"/>
    </row>
    <row r="254" spans="1:29" ht="151.5" hidden="1" customHeight="1" x14ac:dyDescent="0.25">
      <c r="A254" s="32">
        <v>244</v>
      </c>
      <c r="B254" s="33" t="s">
        <v>2808</v>
      </c>
      <c r="C254" s="42" t="s">
        <v>32</v>
      </c>
      <c r="D254" s="47" t="s">
        <v>1728</v>
      </c>
      <c r="E254" s="36">
        <v>164</v>
      </c>
      <c r="F254" s="37" t="s">
        <v>2101</v>
      </c>
      <c r="G254" s="38">
        <f t="shared" si="38"/>
        <v>382</v>
      </c>
      <c r="H254" s="54" t="s">
        <v>945</v>
      </c>
      <c r="I254" s="38">
        <f t="shared" si="39"/>
        <v>339</v>
      </c>
      <c r="J254" s="39" t="s">
        <v>481</v>
      </c>
      <c r="K254" s="40">
        <f t="shared" si="40"/>
        <v>3</v>
      </c>
      <c r="L254" s="36">
        <v>164</v>
      </c>
      <c r="M254" s="39" t="s">
        <v>481</v>
      </c>
      <c r="N254" s="38">
        <f t="shared" si="41"/>
        <v>3</v>
      </c>
      <c r="O254" s="39" t="s">
        <v>481</v>
      </c>
      <c r="P254" s="176">
        <v>0</v>
      </c>
      <c r="Q254" s="209">
        <v>41837</v>
      </c>
      <c r="R254" s="209">
        <v>42202</v>
      </c>
      <c r="S254" s="178">
        <f t="shared" si="42"/>
        <v>52.142857142857146</v>
      </c>
      <c r="T254" s="179">
        <v>1</v>
      </c>
      <c r="U254" s="180">
        <f t="shared" si="44"/>
        <v>52.142857142857146</v>
      </c>
      <c r="V254" s="181">
        <f t="shared" si="45"/>
        <v>52.142857142857146</v>
      </c>
      <c r="W254" s="181">
        <f t="shared" si="46"/>
        <v>52.142857142857146</v>
      </c>
      <c r="X254" s="80" t="s">
        <v>946</v>
      </c>
      <c r="Y254" s="40">
        <f t="shared" si="43"/>
        <v>316</v>
      </c>
      <c r="Z254" s="332" t="s">
        <v>3497</v>
      </c>
      <c r="AA254" s="43" t="s">
        <v>734</v>
      </c>
      <c r="AB254" s="163" t="s">
        <v>3886</v>
      </c>
      <c r="AC254" s="407"/>
    </row>
    <row r="255" spans="1:29" ht="181.5" hidden="1" customHeight="1" x14ac:dyDescent="0.25">
      <c r="A255" s="32">
        <v>245</v>
      </c>
      <c r="B255" s="33" t="s">
        <v>2809</v>
      </c>
      <c r="C255" s="42" t="s">
        <v>32</v>
      </c>
      <c r="D255" s="47" t="s">
        <v>1728</v>
      </c>
      <c r="E255" s="36">
        <v>165</v>
      </c>
      <c r="F255" s="37" t="s">
        <v>2504</v>
      </c>
      <c r="G255" s="38">
        <f t="shared" si="38"/>
        <v>389</v>
      </c>
      <c r="H255" s="54" t="s">
        <v>949</v>
      </c>
      <c r="I255" s="38">
        <f t="shared" si="39"/>
        <v>42</v>
      </c>
      <c r="J255" s="39" t="s">
        <v>950</v>
      </c>
      <c r="K255" s="40">
        <f t="shared" si="40"/>
        <v>63</v>
      </c>
      <c r="L255" s="36">
        <v>165</v>
      </c>
      <c r="M255" s="49" t="s">
        <v>951</v>
      </c>
      <c r="N255" s="38">
        <f t="shared" si="41"/>
        <v>46</v>
      </c>
      <c r="O255" s="49" t="s">
        <v>952</v>
      </c>
      <c r="P255" s="189">
        <v>2</v>
      </c>
      <c r="Q255" s="209">
        <v>41835</v>
      </c>
      <c r="R255" s="209">
        <v>41850</v>
      </c>
      <c r="S255" s="178">
        <f t="shared" si="42"/>
        <v>2.1428571428571428</v>
      </c>
      <c r="T255" s="179">
        <v>1</v>
      </c>
      <c r="U255" s="180">
        <f t="shared" si="44"/>
        <v>2.1428571428571428</v>
      </c>
      <c r="V255" s="181">
        <f t="shared" si="45"/>
        <v>2.1428571428571428</v>
      </c>
      <c r="W255" s="181">
        <f t="shared" si="46"/>
        <v>2.1428571428571428</v>
      </c>
      <c r="X255" s="39" t="s">
        <v>4209</v>
      </c>
      <c r="Y255" s="40">
        <f t="shared" si="43"/>
        <v>292</v>
      </c>
      <c r="Z255" s="332" t="s">
        <v>43</v>
      </c>
      <c r="AA255" s="43" t="s">
        <v>734</v>
      </c>
      <c r="AB255" s="163" t="s">
        <v>3886</v>
      </c>
      <c r="AC255" s="407"/>
    </row>
    <row r="256" spans="1:29" ht="181.5" hidden="1" customHeight="1" x14ac:dyDescent="0.25">
      <c r="A256" s="32">
        <v>246</v>
      </c>
      <c r="B256" s="33" t="s">
        <v>2810</v>
      </c>
      <c r="C256" s="42" t="s">
        <v>32</v>
      </c>
      <c r="D256" s="47" t="s">
        <v>108</v>
      </c>
      <c r="E256" s="46"/>
      <c r="F256" s="37" t="s">
        <v>2504</v>
      </c>
      <c r="G256" s="38">
        <f t="shared" si="38"/>
        <v>389</v>
      </c>
      <c r="H256" s="54" t="s">
        <v>949</v>
      </c>
      <c r="I256" s="38">
        <f t="shared" si="39"/>
        <v>42</v>
      </c>
      <c r="J256" s="83" t="s">
        <v>953</v>
      </c>
      <c r="K256" s="40">
        <f t="shared" si="40"/>
        <v>95</v>
      </c>
      <c r="L256" s="93">
        <v>165</v>
      </c>
      <c r="M256" s="83" t="s">
        <v>954</v>
      </c>
      <c r="N256" s="38">
        <f t="shared" si="41"/>
        <v>110</v>
      </c>
      <c r="O256" s="83" t="s">
        <v>955</v>
      </c>
      <c r="P256" s="205">
        <v>1</v>
      </c>
      <c r="Q256" s="209">
        <v>41835</v>
      </c>
      <c r="R256" s="209">
        <v>42200</v>
      </c>
      <c r="S256" s="178">
        <f t="shared" si="42"/>
        <v>52.142857142857146</v>
      </c>
      <c r="T256" s="179">
        <v>1</v>
      </c>
      <c r="U256" s="180">
        <f t="shared" si="44"/>
        <v>52.142857142857146</v>
      </c>
      <c r="V256" s="181">
        <f t="shared" si="45"/>
        <v>52.142857142857146</v>
      </c>
      <c r="W256" s="181">
        <f t="shared" si="46"/>
        <v>52.142857142857146</v>
      </c>
      <c r="X256" s="80" t="s">
        <v>956</v>
      </c>
      <c r="Y256" s="40">
        <f t="shared" si="43"/>
        <v>78</v>
      </c>
      <c r="Z256" s="332" t="s">
        <v>43</v>
      </c>
      <c r="AA256" s="43" t="s">
        <v>734</v>
      </c>
      <c r="AB256" s="163" t="s">
        <v>3886</v>
      </c>
      <c r="AC256" s="407"/>
    </row>
    <row r="257" spans="1:29" ht="136.5" hidden="1" customHeight="1" x14ac:dyDescent="0.25">
      <c r="A257" s="32">
        <v>247</v>
      </c>
      <c r="B257" s="33" t="s">
        <v>2811</v>
      </c>
      <c r="C257" s="42" t="s">
        <v>32</v>
      </c>
      <c r="D257" s="94" t="s">
        <v>33</v>
      </c>
      <c r="E257" s="52">
        <v>166</v>
      </c>
      <c r="F257" s="49" t="s">
        <v>2505</v>
      </c>
      <c r="G257" s="38">
        <f t="shared" si="38"/>
        <v>374</v>
      </c>
      <c r="H257" s="54" t="s">
        <v>959</v>
      </c>
      <c r="I257" s="38">
        <f t="shared" si="39"/>
        <v>74</v>
      </c>
      <c r="J257" s="89" t="s">
        <v>960</v>
      </c>
      <c r="K257" s="40">
        <f t="shared" si="40"/>
        <v>130</v>
      </c>
      <c r="L257" s="95">
        <v>166</v>
      </c>
      <c r="M257" s="89" t="s">
        <v>961</v>
      </c>
      <c r="N257" s="38">
        <f t="shared" si="41"/>
        <v>69</v>
      </c>
      <c r="O257" s="89" t="s">
        <v>962</v>
      </c>
      <c r="P257" s="176">
        <v>1</v>
      </c>
      <c r="Q257" s="209">
        <v>42124</v>
      </c>
      <c r="R257" s="209">
        <v>42490</v>
      </c>
      <c r="S257" s="178">
        <v>52.285714285714285</v>
      </c>
      <c r="T257" s="217">
        <v>1</v>
      </c>
      <c r="U257" s="180">
        <f t="shared" si="44"/>
        <v>52.285714285714285</v>
      </c>
      <c r="V257" s="181">
        <f t="shared" si="45"/>
        <v>52.285714285714285</v>
      </c>
      <c r="W257" s="181">
        <f t="shared" si="46"/>
        <v>52.285714285714285</v>
      </c>
      <c r="X257" s="39" t="s">
        <v>963</v>
      </c>
      <c r="Y257" s="40">
        <f t="shared" si="43"/>
        <v>218</v>
      </c>
      <c r="Z257" s="336" t="s">
        <v>362</v>
      </c>
      <c r="AA257" s="43" t="s">
        <v>734</v>
      </c>
      <c r="AB257" s="163" t="s">
        <v>3886</v>
      </c>
      <c r="AC257" s="407"/>
    </row>
    <row r="258" spans="1:29" ht="150" hidden="1" customHeight="1" x14ac:dyDescent="0.25">
      <c r="A258" s="32">
        <v>248</v>
      </c>
      <c r="B258" s="33" t="s">
        <v>2812</v>
      </c>
      <c r="C258" s="42" t="s">
        <v>32</v>
      </c>
      <c r="D258" s="47" t="s">
        <v>1728</v>
      </c>
      <c r="E258" s="36">
        <v>167</v>
      </c>
      <c r="F258" s="49" t="s">
        <v>2506</v>
      </c>
      <c r="G258" s="38">
        <f t="shared" si="38"/>
        <v>353</v>
      </c>
      <c r="H258" s="54" t="s">
        <v>965</v>
      </c>
      <c r="I258" s="38">
        <f t="shared" si="39"/>
        <v>203</v>
      </c>
      <c r="J258" s="78" t="s">
        <v>966</v>
      </c>
      <c r="K258" s="40">
        <f t="shared" si="40"/>
        <v>327</v>
      </c>
      <c r="L258" s="82">
        <v>167</v>
      </c>
      <c r="M258" s="79" t="s">
        <v>967</v>
      </c>
      <c r="N258" s="38">
        <f t="shared" si="41"/>
        <v>212</v>
      </c>
      <c r="O258" s="218" t="s">
        <v>968</v>
      </c>
      <c r="P258" s="215">
        <v>2</v>
      </c>
      <c r="Q258" s="209">
        <v>41852</v>
      </c>
      <c r="R258" s="209">
        <v>42004</v>
      </c>
      <c r="S258" s="178">
        <f t="shared" ref="S258:S321" si="47">(+R258-Q258)/7</f>
        <v>21.714285714285715</v>
      </c>
      <c r="T258" s="217">
        <v>1</v>
      </c>
      <c r="U258" s="180">
        <f t="shared" si="44"/>
        <v>21.714285714285715</v>
      </c>
      <c r="V258" s="181">
        <f t="shared" si="45"/>
        <v>21.714285714285715</v>
      </c>
      <c r="W258" s="181">
        <f t="shared" si="46"/>
        <v>21.714285714285715</v>
      </c>
      <c r="X258" s="79" t="s">
        <v>969</v>
      </c>
      <c r="Y258" s="40">
        <f t="shared" si="43"/>
        <v>350</v>
      </c>
      <c r="Z258" s="332" t="s">
        <v>3497</v>
      </c>
      <c r="AA258" s="43" t="s">
        <v>734</v>
      </c>
      <c r="AB258" s="163" t="s">
        <v>3886</v>
      </c>
      <c r="AC258" s="407"/>
    </row>
    <row r="259" spans="1:29" ht="212.25" hidden="1" customHeight="1" x14ac:dyDescent="0.25">
      <c r="A259" s="32">
        <v>249</v>
      </c>
      <c r="B259" s="33" t="s">
        <v>2813</v>
      </c>
      <c r="C259" s="34" t="s">
        <v>32</v>
      </c>
      <c r="D259" s="51" t="s">
        <v>33</v>
      </c>
      <c r="E259" s="36">
        <v>168</v>
      </c>
      <c r="F259" s="49" t="s">
        <v>2925</v>
      </c>
      <c r="G259" s="38">
        <f t="shared" si="38"/>
        <v>389</v>
      </c>
      <c r="H259" s="54" t="s">
        <v>971</v>
      </c>
      <c r="I259" s="38">
        <f t="shared" si="39"/>
        <v>63</v>
      </c>
      <c r="J259" s="39" t="s">
        <v>2909</v>
      </c>
      <c r="K259" s="38">
        <f t="shared" si="40"/>
        <v>387</v>
      </c>
      <c r="L259" s="36">
        <v>168</v>
      </c>
      <c r="M259" s="39" t="s">
        <v>2910</v>
      </c>
      <c r="N259" s="38">
        <f t="shared" si="41"/>
        <v>48</v>
      </c>
      <c r="O259" s="39" t="s">
        <v>2911</v>
      </c>
      <c r="P259" s="186">
        <v>2</v>
      </c>
      <c r="Q259" s="191">
        <v>42948</v>
      </c>
      <c r="R259" s="191">
        <v>43100</v>
      </c>
      <c r="S259" s="178">
        <f t="shared" si="47"/>
        <v>21.714285714285715</v>
      </c>
      <c r="T259" s="179">
        <v>1</v>
      </c>
      <c r="U259" s="180">
        <f t="shared" si="44"/>
        <v>21.714285714285715</v>
      </c>
      <c r="V259" s="181">
        <f t="shared" si="45"/>
        <v>0</v>
      </c>
      <c r="W259" s="181">
        <f t="shared" si="46"/>
        <v>0</v>
      </c>
      <c r="X259" s="49" t="s">
        <v>3602</v>
      </c>
      <c r="Y259" s="40">
        <f t="shared" si="43"/>
        <v>230</v>
      </c>
      <c r="Z259" s="332" t="s">
        <v>36</v>
      </c>
      <c r="AA259" s="43" t="s">
        <v>734</v>
      </c>
      <c r="AB259" s="163" t="s">
        <v>3886</v>
      </c>
      <c r="AC259" s="407"/>
    </row>
    <row r="260" spans="1:29" ht="152.25" hidden="1" customHeight="1" x14ac:dyDescent="0.25">
      <c r="A260" s="32">
        <v>250</v>
      </c>
      <c r="B260" s="33" t="s">
        <v>768</v>
      </c>
      <c r="C260" s="42" t="s">
        <v>32</v>
      </c>
      <c r="D260" s="51" t="s">
        <v>33</v>
      </c>
      <c r="E260" s="36">
        <v>169</v>
      </c>
      <c r="F260" s="49" t="s">
        <v>2507</v>
      </c>
      <c r="G260" s="38">
        <f t="shared" si="38"/>
        <v>375</v>
      </c>
      <c r="H260" s="54" t="s">
        <v>974</v>
      </c>
      <c r="I260" s="38">
        <f t="shared" si="39"/>
        <v>115</v>
      </c>
      <c r="J260" s="39" t="s">
        <v>975</v>
      </c>
      <c r="K260" s="40">
        <f t="shared" si="40"/>
        <v>275</v>
      </c>
      <c r="L260" s="36">
        <v>169</v>
      </c>
      <c r="M260" s="39" t="s">
        <v>972</v>
      </c>
      <c r="N260" s="38">
        <f t="shared" si="41"/>
        <v>30</v>
      </c>
      <c r="O260" s="70" t="s">
        <v>973</v>
      </c>
      <c r="P260" s="186">
        <v>1</v>
      </c>
      <c r="Q260" s="190">
        <v>42216</v>
      </c>
      <c r="R260" s="190">
        <v>42369</v>
      </c>
      <c r="S260" s="178">
        <f t="shared" si="47"/>
        <v>21.857142857142858</v>
      </c>
      <c r="T260" s="179">
        <v>1</v>
      </c>
      <c r="U260" s="180">
        <f t="shared" si="44"/>
        <v>21.857142857142858</v>
      </c>
      <c r="V260" s="181">
        <f t="shared" si="45"/>
        <v>21.857142857142858</v>
      </c>
      <c r="W260" s="181">
        <f t="shared" si="46"/>
        <v>21.857142857142858</v>
      </c>
      <c r="X260" s="80" t="s">
        <v>976</v>
      </c>
      <c r="Y260" s="40">
        <f t="shared" si="43"/>
        <v>359</v>
      </c>
      <c r="Z260" s="333" t="s">
        <v>3138</v>
      </c>
      <c r="AA260" s="43" t="s">
        <v>734</v>
      </c>
      <c r="AB260" s="163" t="s">
        <v>3886</v>
      </c>
      <c r="AC260" s="407"/>
    </row>
    <row r="261" spans="1:29" ht="165" hidden="1" customHeight="1" x14ac:dyDescent="0.25">
      <c r="A261" s="32">
        <v>251</v>
      </c>
      <c r="B261" s="33" t="s">
        <v>769</v>
      </c>
      <c r="C261" s="34" t="s">
        <v>32</v>
      </c>
      <c r="D261" s="51" t="s">
        <v>33</v>
      </c>
      <c r="E261" s="36">
        <v>170</v>
      </c>
      <c r="F261" s="49" t="s">
        <v>2926</v>
      </c>
      <c r="G261" s="38">
        <f t="shared" si="38"/>
        <v>370</v>
      </c>
      <c r="H261" s="54" t="s">
        <v>978</v>
      </c>
      <c r="I261" s="38">
        <f t="shared" si="39"/>
        <v>164</v>
      </c>
      <c r="J261" s="39" t="s">
        <v>2909</v>
      </c>
      <c r="K261" s="38">
        <f t="shared" si="40"/>
        <v>387</v>
      </c>
      <c r="L261" s="36">
        <v>170</v>
      </c>
      <c r="M261" s="39" t="s">
        <v>2910</v>
      </c>
      <c r="N261" s="38">
        <f t="shared" si="41"/>
        <v>48</v>
      </c>
      <c r="O261" s="39" t="s">
        <v>2911</v>
      </c>
      <c r="P261" s="186">
        <v>2</v>
      </c>
      <c r="Q261" s="191">
        <v>42948</v>
      </c>
      <c r="R261" s="191">
        <v>43100</v>
      </c>
      <c r="S261" s="178">
        <f t="shared" si="47"/>
        <v>21.714285714285715</v>
      </c>
      <c r="T261" s="179">
        <v>1</v>
      </c>
      <c r="U261" s="180">
        <f t="shared" si="44"/>
        <v>21.714285714285715</v>
      </c>
      <c r="V261" s="181">
        <f t="shared" si="45"/>
        <v>0</v>
      </c>
      <c r="W261" s="181">
        <f t="shared" si="46"/>
        <v>0</v>
      </c>
      <c r="X261" s="49" t="s">
        <v>3602</v>
      </c>
      <c r="Y261" s="40">
        <f t="shared" si="43"/>
        <v>230</v>
      </c>
      <c r="Z261" s="332" t="s">
        <v>36</v>
      </c>
      <c r="AA261" s="43" t="s">
        <v>734</v>
      </c>
      <c r="AB261" s="163" t="s">
        <v>3886</v>
      </c>
      <c r="AC261" s="407"/>
    </row>
    <row r="262" spans="1:29" ht="165" hidden="1" customHeight="1" x14ac:dyDescent="0.25">
      <c r="A262" s="32">
        <v>252</v>
      </c>
      <c r="B262" s="33" t="s">
        <v>772</v>
      </c>
      <c r="C262" s="34" t="s">
        <v>32</v>
      </c>
      <c r="D262" s="51" t="s">
        <v>33</v>
      </c>
      <c r="E262" s="36">
        <v>171</v>
      </c>
      <c r="F262" s="49" t="s">
        <v>2927</v>
      </c>
      <c r="G262" s="38">
        <f t="shared" si="38"/>
        <v>377</v>
      </c>
      <c r="H262" s="54" t="s">
        <v>980</v>
      </c>
      <c r="I262" s="38">
        <f t="shared" si="39"/>
        <v>63</v>
      </c>
      <c r="J262" s="39" t="s">
        <v>2909</v>
      </c>
      <c r="K262" s="38">
        <f t="shared" si="40"/>
        <v>387</v>
      </c>
      <c r="L262" s="36">
        <v>171</v>
      </c>
      <c r="M262" s="39" t="s">
        <v>2910</v>
      </c>
      <c r="N262" s="38">
        <f t="shared" si="41"/>
        <v>48</v>
      </c>
      <c r="O262" s="39" t="s">
        <v>2911</v>
      </c>
      <c r="P262" s="186">
        <v>2</v>
      </c>
      <c r="Q262" s="191">
        <v>42948</v>
      </c>
      <c r="R262" s="191">
        <v>43100</v>
      </c>
      <c r="S262" s="178">
        <f t="shared" si="47"/>
        <v>21.714285714285715</v>
      </c>
      <c r="T262" s="179">
        <v>1</v>
      </c>
      <c r="U262" s="180">
        <f t="shared" si="44"/>
        <v>21.714285714285715</v>
      </c>
      <c r="V262" s="181">
        <f t="shared" si="45"/>
        <v>0</v>
      </c>
      <c r="W262" s="181">
        <f t="shared" si="46"/>
        <v>0</v>
      </c>
      <c r="X262" s="49" t="s">
        <v>3602</v>
      </c>
      <c r="Y262" s="40">
        <f t="shared" si="43"/>
        <v>230</v>
      </c>
      <c r="Z262" s="332" t="s">
        <v>36</v>
      </c>
      <c r="AA262" s="43" t="s">
        <v>734</v>
      </c>
      <c r="AB262" s="163" t="s">
        <v>3886</v>
      </c>
      <c r="AC262" s="407"/>
    </row>
    <row r="263" spans="1:29" ht="165" hidden="1" customHeight="1" x14ac:dyDescent="0.25">
      <c r="A263" s="32">
        <v>253</v>
      </c>
      <c r="B263" s="33" t="s">
        <v>773</v>
      </c>
      <c r="C263" s="34" t="s">
        <v>32</v>
      </c>
      <c r="D263" s="51" t="s">
        <v>33</v>
      </c>
      <c r="E263" s="36">
        <v>172</v>
      </c>
      <c r="F263" s="49" t="s">
        <v>2928</v>
      </c>
      <c r="G263" s="38">
        <f t="shared" si="38"/>
        <v>325</v>
      </c>
      <c r="H263" s="54" t="s">
        <v>982</v>
      </c>
      <c r="I263" s="38">
        <f t="shared" si="39"/>
        <v>67</v>
      </c>
      <c r="J263" s="39" t="s">
        <v>2909</v>
      </c>
      <c r="K263" s="38">
        <f t="shared" si="40"/>
        <v>387</v>
      </c>
      <c r="L263" s="36">
        <v>172</v>
      </c>
      <c r="M263" s="39" t="s">
        <v>2910</v>
      </c>
      <c r="N263" s="38">
        <f t="shared" si="41"/>
        <v>48</v>
      </c>
      <c r="O263" s="39" t="s">
        <v>2911</v>
      </c>
      <c r="P263" s="186">
        <v>2</v>
      </c>
      <c r="Q263" s="191">
        <v>42948</v>
      </c>
      <c r="R263" s="191">
        <v>43100</v>
      </c>
      <c r="S263" s="178">
        <f t="shared" si="47"/>
        <v>21.714285714285715</v>
      </c>
      <c r="T263" s="179">
        <v>1</v>
      </c>
      <c r="U263" s="180">
        <f t="shared" si="44"/>
        <v>21.714285714285715</v>
      </c>
      <c r="V263" s="181">
        <f t="shared" si="45"/>
        <v>0</v>
      </c>
      <c r="W263" s="181">
        <f t="shared" si="46"/>
        <v>0</v>
      </c>
      <c r="X263" s="49" t="s">
        <v>3602</v>
      </c>
      <c r="Y263" s="40">
        <f t="shared" si="43"/>
        <v>230</v>
      </c>
      <c r="Z263" s="332" t="s">
        <v>36</v>
      </c>
      <c r="AA263" s="43" t="s">
        <v>734</v>
      </c>
      <c r="AB263" s="163" t="s">
        <v>3886</v>
      </c>
      <c r="AC263" s="407"/>
    </row>
    <row r="264" spans="1:29" ht="150.75" hidden="1" customHeight="1" x14ac:dyDescent="0.25">
      <c r="A264" s="32">
        <v>254</v>
      </c>
      <c r="B264" s="33" t="s">
        <v>2814</v>
      </c>
      <c r="C264" s="34" t="s">
        <v>32</v>
      </c>
      <c r="D264" s="47" t="s">
        <v>1728</v>
      </c>
      <c r="E264" s="36">
        <v>173</v>
      </c>
      <c r="F264" s="49" t="s">
        <v>3008</v>
      </c>
      <c r="G264" s="38">
        <f t="shared" si="38"/>
        <v>389</v>
      </c>
      <c r="H264" s="39" t="s">
        <v>984</v>
      </c>
      <c r="I264" s="38">
        <f t="shared" si="39"/>
        <v>107</v>
      </c>
      <c r="J264" s="39" t="s">
        <v>985</v>
      </c>
      <c r="K264" s="38">
        <f t="shared" si="40"/>
        <v>85</v>
      </c>
      <c r="L264" s="36">
        <v>173</v>
      </c>
      <c r="M264" s="81" t="s">
        <v>986</v>
      </c>
      <c r="N264" s="38">
        <f t="shared" si="41"/>
        <v>113</v>
      </c>
      <c r="O264" s="81" t="s">
        <v>987</v>
      </c>
      <c r="P264" s="219">
        <v>1</v>
      </c>
      <c r="Q264" s="191">
        <v>42948</v>
      </c>
      <c r="R264" s="191">
        <v>43100</v>
      </c>
      <c r="S264" s="178">
        <f t="shared" si="47"/>
        <v>21.714285714285715</v>
      </c>
      <c r="T264" s="179">
        <v>1</v>
      </c>
      <c r="U264" s="180">
        <f t="shared" si="44"/>
        <v>21.714285714285715</v>
      </c>
      <c r="V264" s="181">
        <f t="shared" si="45"/>
        <v>0</v>
      </c>
      <c r="W264" s="181">
        <f t="shared" si="46"/>
        <v>0</v>
      </c>
      <c r="X264" s="49" t="s">
        <v>2947</v>
      </c>
      <c r="Y264" s="40">
        <f t="shared" si="43"/>
        <v>386</v>
      </c>
      <c r="Z264" s="334" t="s">
        <v>3136</v>
      </c>
      <c r="AA264" s="43" t="s">
        <v>988</v>
      </c>
      <c r="AB264" s="163" t="s">
        <v>3886</v>
      </c>
      <c r="AC264" s="407"/>
    </row>
    <row r="265" spans="1:29" ht="150.75" hidden="1" customHeight="1" x14ac:dyDescent="0.25">
      <c r="A265" s="32">
        <v>255</v>
      </c>
      <c r="B265" s="33" t="s">
        <v>2815</v>
      </c>
      <c r="C265" s="42" t="s">
        <v>32</v>
      </c>
      <c r="D265" s="51" t="s">
        <v>108</v>
      </c>
      <c r="E265" s="52"/>
      <c r="F265" s="49" t="s">
        <v>2508</v>
      </c>
      <c r="G265" s="38">
        <f t="shared" si="38"/>
        <v>388</v>
      </c>
      <c r="H265" s="39" t="s">
        <v>984</v>
      </c>
      <c r="I265" s="38">
        <f t="shared" si="39"/>
        <v>107</v>
      </c>
      <c r="J265" s="39" t="s">
        <v>990</v>
      </c>
      <c r="K265" s="40">
        <f t="shared" si="40"/>
        <v>174</v>
      </c>
      <c r="L265" s="36">
        <v>173</v>
      </c>
      <c r="M265" s="81" t="s">
        <v>991</v>
      </c>
      <c r="N265" s="38">
        <f t="shared" si="41"/>
        <v>123</v>
      </c>
      <c r="O265" s="81" t="s">
        <v>992</v>
      </c>
      <c r="P265" s="219">
        <v>1</v>
      </c>
      <c r="Q265" s="220">
        <v>42005</v>
      </c>
      <c r="R265" s="220">
        <v>42369</v>
      </c>
      <c r="S265" s="178">
        <f t="shared" si="47"/>
        <v>52</v>
      </c>
      <c r="T265" s="179">
        <v>1</v>
      </c>
      <c r="U265" s="180">
        <f t="shared" si="44"/>
        <v>52</v>
      </c>
      <c r="V265" s="181">
        <f t="shared" si="45"/>
        <v>52</v>
      </c>
      <c r="W265" s="181">
        <f t="shared" si="46"/>
        <v>52</v>
      </c>
      <c r="X265" s="187" t="s">
        <v>3592</v>
      </c>
      <c r="Y265" s="40">
        <f t="shared" si="43"/>
        <v>385</v>
      </c>
      <c r="Z265" s="332" t="s">
        <v>43</v>
      </c>
      <c r="AA265" s="43" t="s">
        <v>988</v>
      </c>
      <c r="AB265" s="163" t="s">
        <v>3886</v>
      </c>
      <c r="AC265" s="407"/>
    </row>
    <row r="266" spans="1:29" ht="151.5" hidden="1" customHeight="1" x14ac:dyDescent="0.25">
      <c r="A266" s="32">
        <v>256</v>
      </c>
      <c r="B266" s="33" t="s">
        <v>2816</v>
      </c>
      <c r="C266" s="34" t="s">
        <v>32</v>
      </c>
      <c r="D266" s="51" t="s">
        <v>108</v>
      </c>
      <c r="E266" s="52"/>
      <c r="F266" s="49" t="s">
        <v>3009</v>
      </c>
      <c r="G266" s="38">
        <f t="shared" si="38"/>
        <v>387</v>
      </c>
      <c r="H266" s="39" t="s">
        <v>984</v>
      </c>
      <c r="I266" s="38">
        <f t="shared" si="39"/>
        <v>107</v>
      </c>
      <c r="J266" s="81" t="s">
        <v>2948</v>
      </c>
      <c r="K266" s="38">
        <f t="shared" si="40"/>
        <v>67</v>
      </c>
      <c r="L266" s="96">
        <v>173</v>
      </c>
      <c r="M266" s="81" t="s">
        <v>2950</v>
      </c>
      <c r="N266" s="38">
        <f t="shared" si="41"/>
        <v>93</v>
      </c>
      <c r="O266" s="81" t="s">
        <v>2952</v>
      </c>
      <c r="P266" s="219">
        <v>1</v>
      </c>
      <c r="Q266" s="191">
        <v>42948</v>
      </c>
      <c r="R266" s="191">
        <v>43100</v>
      </c>
      <c r="S266" s="178">
        <f t="shared" si="47"/>
        <v>21.714285714285715</v>
      </c>
      <c r="T266" s="179">
        <v>1</v>
      </c>
      <c r="U266" s="180">
        <f t="shared" si="44"/>
        <v>21.714285714285715</v>
      </c>
      <c r="V266" s="181">
        <f t="shared" si="45"/>
        <v>0</v>
      </c>
      <c r="W266" s="181">
        <f t="shared" si="46"/>
        <v>0</v>
      </c>
      <c r="X266" s="49" t="s">
        <v>3513</v>
      </c>
      <c r="Y266" s="40">
        <f t="shared" si="43"/>
        <v>213</v>
      </c>
      <c r="Z266" s="334" t="s">
        <v>3136</v>
      </c>
      <c r="AA266" s="43" t="s">
        <v>988</v>
      </c>
      <c r="AB266" s="163" t="s">
        <v>3886</v>
      </c>
      <c r="AC266" s="407"/>
    </row>
    <row r="267" spans="1:29" ht="151.5" hidden="1" customHeight="1" x14ac:dyDescent="0.25">
      <c r="A267" s="32">
        <v>257</v>
      </c>
      <c r="B267" s="33" t="s">
        <v>2817</v>
      </c>
      <c r="C267" s="34" t="s">
        <v>32</v>
      </c>
      <c r="D267" s="51" t="s">
        <v>108</v>
      </c>
      <c r="E267" s="52"/>
      <c r="F267" s="49" t="s">
        <v>3010</v>
      </c>
      <c r="G267" s="38">
        <f t="shared" ref="G267:G330" si="48">LEN(F267)</f>
        <v>388</v>
      </c>
      <c r="H267" s="39" t="s">
        <v>984</v>
      </c>
      <c r="I267" s="38">
        <f t="shared" ref="I267:I330" si="49">LEN(H267)</f>
        <v>107</v>
      </c>
      <c r="J267" s="81" t="s">
        <v>2949</v>
      </c>
      <c r="K267" s="38">
        <f t="shared" ref="K267:K330" si="50">LEN(J267)</f>
        <v>112</v>
      </c>
      <c r="L267" s="96">
        <v>173</v>
      </c>
      <c r="M267" s="81" t="s">
        <v>2950</v>
      </c>
      <c r="N267" s="38">
        <f t="shared" ref="N267:N330" si="51">LEN(M267)</f>
        <v>93</v>
      </c>
      <c r="O267" s="81" t="s">
        <v>2951</v>
      </c>
      <c r="P267" s="219">
        <v>1</v>
      </c>
      <c r="Q267" s="191">
        <v>42948</v>
      </c>
      <c r="R267" s="191">
        <v>43100</v>
      </c>
      <c r="S267" s="178">
        <f t="shared" si="47"/>
        <v>21.714285714285715</v>
      </c>
      <c r="T267" s="179">
        <v>1</v>
      </c>
      <c r="U267" s="180">
        <f t="shared" si="44"/>
        <v>21.714285714285715</v>
      </c>
      <c r="V267" s="181">
        <f t="shared" si="45"/>
        <v>0</v>
      </c>
      <c r="W267" s="181">
        <f t="shared" si="46"/>
        <v>0</v>
      </c>
      <c r="X267" s="49" t="s">
        <v>3513</v>
      </c>
      <c r="Y267" s="40">
        <f t="shared" ref="Y267:Y330" si="52">LEN(X267)</f>
        <v>213</v>
      </c>
      <c r="Z267" s="334" t="s">
        <v>3136</v>
      </c>
      <c r="AA267" s="43" t="s">
        <v>988</v>
      </c>
      <c r="AB267" s="163" t="s">
        <v>3886</v>
      </c>
      <c r="AC267" s="407"/>
    </row>
    <row r="268" spans="1:29" ht="121.5" hidden="1" customHeight="1" x14ac:dyDescent="0.25">
      <c r="A268" s="32">
        <v>258</v>
      </c>
      <c r="B268" s="33" t="s">
        <v>2818</v>
      </c>
      <c r="C268" s="42" t="s">
        <v>32</v>
      </c>
      <c r="D268" s="47" t="s">
        <v>1728</v>
      </c>
      <c r="E268" s="36">
        <v>174</v>
      </c>
      <c r="F268" s="49" t="s">
        <v>2509</v>
      </c>
      <c r="G268" s="38">
        <f t="shared" si="48"/>
        <v>325</v>
      </c>
      <c r="H268" s="39" t="s">
        <v>984</v>
      </c>
      <c r="I268" s="38">
        <f t="shared" si="49"/>
        <v>107</v>
      </c>
      <c r="J268" s="39" t="s">
        <v>996</v>
      </c>
      <c r="K268" s="40">
        <f t="shared" si="50"/>
        <v>173</v>
      </c>
      <c r="L268" s="36">
        <v>174</v>
      </c>
      <c r="M268" s="81" t="s">
        <v>991</v>
      </c>
      <c r="N268" s="38">
        <f t="shared" si="51"/>
        <v>123</v>
      </c>
      <c r="O268" s="81" t="s">
        <v>992</v>
      </c>
      <c r="P268" s="219">
        <v>1</v>
      </c>
      <c r="Q268" s="220">
        <v>42005</v>
      </c>
      <c r="R268" s="220">
        <v>42369</v>
      </c>
      <c r="S268" s="178">
        <f t="shared" si="47"/>
        <v>52</v>
      </c>
      <c r="T268" s="179">
        <v>1</v>
      </c>
      <c r="U268" s="180">
        <f t="shared" si="44"/>
        <v>52</v>
      </c>
      <c r="V268" s="181">
        <f t="shared" si="45"/>
        <v>52</v>
      </c>
      <c r="W268" s="181">
        <f t="shared" si="46"/>
        <v>52</v>
      </c>
      <c r="X268" s="187" t="s">
        <v>3512</v>
      </c>
      <c r="Y268" s="40">
        <f t="shared" si="52"/>
        <v>212</v>
      </c>
      <c r="Z268" s="332" t="s">
        <v>43</v>
      </c>
      <c r="AA268" s="43" t="s">
        <v>988</v>
      </c>
      <c r="AB268" s="163" t="s">
        <v>3886</v>
      </c>
      <c r="AC268" s="407"/>
    </row>
    <row r="269" spans="1:29" ht="121.5" hidden="1" customHeight="1" x14ac:dyDescent="0.25">
      <c r="A269" s="32">
        <v>259</v>
      </c>
      <c r="B269" s="33" t="s">
        <v>784</v>
      </c>
      <c r="C269" s="34" t="s">
        <v>32</v>
      </c>
      <c r="D269" s="51" t="s">
        <v>108</v>
      </c>
      <c r="E269" s="52"/>
      <c r="F269" s="49" t="s">
        <v>3011</v>
      </c>
      <c r="G269" s="38">
        <f t="shared" si="48"/>
        <v>325</v>
      </c>
      <c r="H269" s="39" t="s">
        <v>984</v>
      </c>
      <c r="I269" s="38">
        <f t="shared" si="49"/>
        <v>107</v>
      </c>
      <c r="J269" s="81" t="s">
        <v>2948</v>
      </c>
      <c r="K269" s="38">
        <f t="shared" si="50"/>
        <v>67</v>
      </c>
      <c r="L269" s="96">
        <v>174</v>
      </c>
      <c r="M269" s="81" t="s">
        <v>2953</v>
      </c>
      <c r="N269" s="38">
        <f t="shared" si="51"/>
        <v>92</v>
      </c>
      <c r="O269" s="81" t="s">
        <v>2952</v>
      </c>
      <c r="P269" s="219">
        <v>2</v>
      </c>
      <c r="Q269" s="191">
        <v>42948</v>
      </c>
      <c r="R269" s="191">
        <v>43100</v>
      </c>
      <c r="S269" s="178">
        <f t="shared" si="47"/>
        <v>21.714285714285715</v>
      </c>
      <c r="T269" s="179">
        <v>1</v>
      </c>
      <c r="U269" s="180">
        <f t="shared" si="44"/>
        <v>21.714285714285715</v>
      </c>
      <c r="V269" s="181">
        <f t="shared" si="45"/>
        <v>0</v>
      </c>
      <c r="W269" s="181">
        <f t="shared" si="46"/>
        <v>0</v>
      </c>
      <c r="X269" s="49" t="s">
        <v>3513</v>
      </c>
      <c r="Y269" s="40">
        <f t="shared" si="52"/>
        <v>213</v>
      </c>
      <c r="Z269" s="334" t="s">
        <v>3136</v>
      </c>
      <c r="AA269" s="43" t="s">
        <v>988</v>
      </c>
      <c r="AB269" s="163" t="s">
        <v>3886</v>
      </c>
      <c r="AC269" s="407"/>
    </row>
    <row r="270" spans="1:29" ht="94.5" hidden="1" customHeight="1" x14ac:dyDescent="0.25">
      <c r="A270" s="32">
        <v>260</v>
      </c>
      <c r="B270" s="33" t="s">
        <v>787</v>
      </c>
      <c r="C270" s="34" t="s">
        <v>32</v>
      </c>
      <c r="D270" s="47" t="s">
        <v>1728</v>
      </c>
      <c r="E270" s="52">
        <v>175</v>
      </c>
      <c r="F270" s="49" t="s">
        <v>3012</v>
      </c>
      <c r="G270" s="38">
        <f t="shared" si="48"/>
        <v>131</v>
      </c>
      <c r="H270" s="39" t="s">
        <v>984</v>
      </c>
      <c r="I270" s="38">
        <f t="shared" si="49"/>
        <v>107</v>
      </c>
      <c r="J270" s="81" t="s">
        <v>2948</v>
      </c>
      <c r="K270" s="38">
        <f t="shared" si="50"/>
        <v>67</v>
      </c>
      <c r="L270" s="96">
        <v>175</v>
      </c>
      <c r="M270" s="81" t="s">
        <v>2953</v>
      </c>
      <c r="N270" s="38">
        <f t="shared" si="51"/>
        <v>92</v>
      </c>
      <c r="O270" s="81" t="s">
        <v>2954</v>
      </c>
      <c r="P270" s="219">
        <v>2</v>
      </c>
      <c r="Q270" s="191">
        <v>42948</v>
      </c>
      <c r="R270" s="191">
        <v>43100</v>
      </c>
      <c r="S270" s="178">
        <f t="shared" si="47"/>
        <v>21.714285714285715</v>
      </c>
      <c r="T270" s="179">
        <v>1</v>
      </c>
      <c r="U270" s="180">
        <f t="shared" si="44"/>
        <v>21.714285714285715</v>
      </c>
      <c r="V270" s="181">
        <f t="shared" si="45"/>
        <v>0</v>
      </c>
      <c r="W270" s="181">
        <f t="shared" si="46"/>
        <v>0</v>
      </c>
      <c r="X270" s="49" t="s">
        <v>3512</v>
      </c>
      <c r="Y270" s="40">
        <f t="shared" si="52"/>
        <v>212</v>
      </c>
      <c r="Z270" s="334" t="s">
        <v>3136</v>
      </c>
      <c r="AA270" s="43" t="s">
        <v>988</v>
      </c>
      <c r="AB270" s="163" t="s">
        <v>3886</v>
      </c>
      <c r="AC270" s="407"/>
    </row>
    <row r="271" spans="1:29" ht="94.5" hidden="1" customHeight="1" x14ac:dyDescent="0.25">
      <c r="A271" s="32">
        <v>261</v>
      </c>
      <c r="B271" s="33" t="s">
        <v>790</v>
      </c>
      <c r="C271" s="34" t="s">
        <v>32</v>
      </c>
      <c r="D271" s="51" t="s">
        <v>108</v>
      </c>
      <c r="E271" s="36">
        <v>176</v>
      </c>
      <c r="F271" s="49" t="s">
        <v>3013</v>
      </c>
      <c r="G271" s="38">
        <f t="shared" si="48"/>
        <v>141</v>
      </c>
      <c r="H271" s="39" t="s">
        <v>1003</v>
      </c>
      <c r="I271" s="38">
        <f t="shared" si="49"/>
        <v>113</v>
      </c>
      <c r="J271" s="39" t="s">
        <v>2948</v>
      </c>
      <c r="K271" s="38">
        <f t="shared" si="50"/>
        <v>67</v>
      </c>
      <c r="L271" s="36">
        <v>176</v>
      </c>
      <c r="M271" s="81" t="s">
        <v>2938</v>
      </c>
      <c r="N271" s="38">
        <f t="shared" si="51"/>
        <v>114</v>
      </c>
      <c r="O271" s="81" t="s">
        <v>2939</v>
      </c>
      <c r="P271" s="219">
        <v>2</v>
      </c>
      <c r="Q271" s="191">
        <v>42948</v>
      </c>
      <c r="R271" s="191">
        <v>43100</v>
      </c>
      <c r="S271" s="178">
        <f t="shared" si="47"/>
        <v>21.714285714285715</v>
      </c>
      <c r="T271" s="179">
        <v>1</v>
      </c>
      <c r="U271" s="180">
        <f t="shared" si="44"/>
        <v>21.714285714285715</v>
      </c>
      <c r="V271" s="181">
        <f t="shared" si="45"/>
        <v>0</v>
      </c>
      <c r="W271" s="181">
        <f t="shared" si="46"/>
        <v>0</v>
      </c>
      <c r="X271" s="49" t="s">
        <v>3513</v>
      </c>
      <c r="Y271" s="40">
        <f t="shared" si="52"/>
        <v>213</v>
      </c>
      <c r="Z271" s="334" t="s">
        <v>3136</v>
      </c>
      <c r="AA271" s="43" t="s">
        <v>988</v>
      </c>
      <c r="AB271" s="163" t="s">
        <v>3886</v>
      </c>
      <c r="AC271" s="407"/>
    </row>
    <row r="272" spans="1:29" ht="94.5" hidden="1" customHeight="1" x14ac:dyDescent="0.25">
      <c r="A272" s="32">
        <v>262</v>
      </c>
      <c r="B272" s="33" t="s">
        <v>796</v>
      </c>
      <c r="C272" s="34" t="s">
        <v>32</v>
      </c>
      <c r="D272" s="47" t="s">
        <v>1728</v>
      </c>
      <c r="E272" s="36">
        <v>177</v>
      </c>
      <c r="F272" s="49" t="s">
        <v>3014</v>
      </c>
      <c r="G272" s="38">
        <f t="shared" si="48"/>
        <v>191</v>
      </c>
      <c r="H272" s="39" t="s">
        <v>1003</v>
      </c>
      <c r="I272" s="38">
        <f t="shared" si="49"/>
        <v>113</v>
      </c>
      <c r="J272" s="39" t="s">
        <v>2948</v>
      </c>
      <c r="K272" s="38">
        <f t="shared" si="50"/>
        <v>67</v>
      </c>
      <c r="L272" s="36">
        <v>177</v>
      </c>
      <c r="M272" s="81" t="s">
        <v>2938</v>
      </c>
      <c r="N272" s="38">
        <f t="shared" si="51"/>
        <v>114</v>
      </c>
      <c r="O272" s="81" t="s">
        <v>2939</v>
      </c>
      <c r="P272" s="219">
        <v>2</v>
      </c>
      <c r="Q272" s="191">
        <v>42948</v>
      </c>
      <c r="R272" s="191">
        <v>43100</v>
      </c>
      <c r="S272" s="178">
        <f t="shared" si="47"/>
        <v>21.714285714285715</v>
      </c>
      <c r="T272" s="179">
        <v>1</v>
      </c>
      <c r="U272" s="180">
        <f t="shared" ref="U272:U335" si="53">+S272*T272</f>
        <v>21.714285714285715</v>
      </c>
      <c r="V272" s="181">
        <f t="shared" ref="V272:V335" si="54">IF(R272&lt;=$C$5,U272,0)</f>
        <v>0</v>
      </c>
      <c r="W272" s="181">
        <f t="shared" ref="W272:W335" si="55">IF($C$5&gt;=R272,S272,0)</f>
        <v>0</v>
      </c>
      <c r="X272" s="49" t="s">
        <v>4203</v>
      </c>
      <c r="Y272" s="40">
        <f t="shared" si="52"/>
        <v>290</v>
      </c>
      <c r="Z272" s="334" t="s">
        <v>3136</v>
      </c>
      <c r="AA272" s="43" t="s">
        <v>988</v>
      </c>
      <c r="AB272" s="163" t="s">
        <v>3886</v>
      </c>
      <c r="AC272" s="407"/>
    </row>
    <row r="273" spans="1:29" ht="151.5" hidden="1" customHeight="1" x14ac:dyDescent="0.25">
      <c r="A273" s="32">
        <v>263</v>
      </c>
      <c r="B273" s="33" t="s">
        <v>802</v>
      </c>
      <c r="C273" s="34" t="s">
        <v>32</v>
      </c>
      <c r="D273" s="47" t="s">
        <v>1728</v>
      </c>
      <c r="E273" s="36">
        <v>178</v>
      </c>
      <c r="F273" s="49" t="s">
        <v>2510</v>
      </c>
      <c r="G273" s="38">
        <f t="shared" si="48"/>
        <v>385</v>
      </c>
      <c r="H273" s="39" t="s">
        <v>1006</v>
      </c>
      <c r="I273" s="38">
        <f t="shared" si="49"/>
        <v>74</v>
      </c>
      <c r="J273" s="39" t="s">
        <v>1007</v>
      </c>
      <c r="K273" s="38">
        <f t="shared" si="50"/>
        <v>98</v>
      </c>
      <c r="L273" s="36">
        <v>178</v>
      </c>
      <c r="M273" s="81" t="s">
        <v>1008</v>
      </c>
      <c r="N273" s="38">
        <f t="shared" si="51"/>
        <v>63</v>
      </c>
      <c r="O273" s="81" t="s">
        <v>1009</v>
      </c>
      <c r="P273" s="219">
        <v>4</v>
      </c>
      <c r="Q273" s="220">
        <v>42005</v>
      </c>
      <c r="R273" s="220">
        <v>42369</v>
      </c>
      <c r="S273" s="178">
        <f t="shared" si="47"/>
        <v>52</v>
      </c>
      <c r="T273" s="179">
        <v>1</v>
      </c>
      <c r="U273" s="180">
        <f t="shared" si="53"/>
        <v>52</v>
      </c>
      <c r="V273" s="181">
        <f t="shared" si="54"/>
        <v>52</v>
      </c>
      <c r="W273" s="181">
        <f t="shared" si="55"/>
        <v>52</v>
      </c>
      <c r="X273" s="187" t="s">
        <v>3511</v>
      </c>
      <c r="Y273" s="40">
        <f t="shared" si="52"/>
        <v>345</v>
      </c>
      <c r="Z273" s="334" t="s">
        <v>3136</v>
      </c>
      <c r="AA273" s="43" t="s">
        <v>988</v>
      </c>
      <c r="AB273" s="163" t="s">
        <v>3886</v>
      </c>
      <c r="AC273" s="407"/>
    </row>
    <row r="274" spans="1:29" ht="120.75" hidden="1" customHeight="1" x14ac:dyDescent="0.25">
      <c r="A274" s="32">
        <v>264</v>
      </c>
      <c r="B274" s="33" t="s">
        <v>803</v>
      </c>
      <c r="C274" s="34" t="s">
        <v>32</v>
      </c>
      <c r="D274" s="47" t="s">
        <v>1728</v>
      </c>
      <c r="E274" s="36">
        <v>179</v>
      </c>
      <c r="F274" s="49" t="s">
        <v>2511</v>
      </c>
      <c r="G274" s="38">
        <f t="shared" si="48"/>
        <v>316</v>
      </c>
      <c r="H274" s="39" t="s">
        <v>1011</v>
      </c>
      <c r="I274" s="38">
        <f t="shared" si="49"/>
        <v>124</v>
      </c>
      <c r="J274" s="39" t="s">
        <v>1007</v>
      </c>
      <c r="K274" s="38">
        <f t="shared" si="50"/>
        <v>98</v>
      </c>
      <c r="L274" s="36">
        <v>179</v>
      </c>
      <c r="M274" s="81" t="s">
        <v>1008</v>
      </c>
      <c r="N274" s="38">
        <f t="shared" si="51"/>
        <v>63</v>
      </c>
      <c r="O274" s="81" t="s">
        <v>1009</v>
      </c>
      <c r="P274" s="219">
        <v>4</v>
      </c>
      <c r="Q274" s="220">
        <v>42005</v>
      </c>
      <c r="R274" s="220">
        <v>42369</v>
      </c>
      <c r="S274" s="178">
        <f t="shared" si="47"/>
        <v>52</v>
      </c>
      <c r="T274" s="179">
        <v>1</v>
      </c>
      <c r="U274" s="180">
        <f t="shared" si="53"/>
        <v>52</v>
      </c>
      <c r="V274" s="181">
        <f t="shared" si="54"/>
        <v>52</v>
      </c>
      <c r="W274" s="181">
        <f t="shared" si="55"/>
        <v>52</v>
      </c>
      <c r="X274" s="187" t="s">
        <v>3511</v>
      </c>
      <c r="Y274" s="40">
        <f t="shared" si="52"/>
        <v>345</v>
      </c>
      <c r="Z274" s="334" t="s">
        <v>3136</v>
      </c>
      <c r="AA274" s="43" t="s">
        <v>988</v>
      </c>
      <c r="AB274" s="163" t="s">
        <v>3886</v>
      </c>
      <c r="AC274" s="407"/>
    </row>
    <row r="275" spans="1:29" ht="151.5" hidden="1" customHeight="1" x14ac:dyDescent="0.25">
      <c r="A275" s="32">
        <v>265</v>
      </c>
      <c r="B275" s="33" t="s">
        <v>2819</v>
      </c>
      <c r="C275" s="34" t="s">
        <v>32</v>
      </c>
      <c r="D275" s="44" t="s">
        <v>1346</v>
      </c>
      <c r="E275" s="36">
        <v>180</v>
      </c>
      <c r="F275" s="49" t="s">
        <v>3015</v>
      </c>
      <c r="G275" s="38">
        <f t="shared" si="48"/>
        <v>354</v>
      </c>
      <c r="H275" s="39" t="s">
        <v>1013</v>
      </c>
      <c r="I275" s="38">
        <f t="shared" si="49"/>
        <v>92</v>
      </c>
      <c r="J275" s="39" t="s">
        <v>2948</v>
      </c>
      <c r="K275" s="38">
        <f t="shared" si="50"/>
        <v>67</v>
      </c>
      <c r="L275" s="36">
        <v>180</v>
      </c>
      <c r="M275" s="39" t="s">
        <v>2955</v>
      </c>
      <c r="N275" s="38">
        <f t="shared" si="51"/>
        <v>92</v>
      </c>
      <c r="O275" s="81" t="s">
        <v>2956</v>
      </c>
      <c r="P275" s="219">
        <v>2</v>
      </c>
      <c r="Q275" s="191">
        <v>42948</v>
      </c>
      <c r="R275" s="191">
        <v>43100</v>
      </c>
      <c r="S275" s="178">
        <f t="shared" si="47"/>
        <v>21.714285714285715</v>
      </c>
      <c r="T275" s="179">
        <v>1</v>
      </c>
      <c r="U275" s="180">
        <f t="shared" si="53"/>
        <v>21.714285714285715</v>
      </c>
      <c r="V275" s="181">
        <f t="shared" si="54"/>
        <v>0</v>
      </c>
      <c r="W275" s="181">
        <f t="shared" si="55"/>
        <v>0</v>
      </c>
      <c r="X275" s="49" t="s">
        <v>4204</v>
      </c>
      <c r="Y275" s="40">
        <f t="shared" si="52"/>
        <v>289</v>
      </c>
      <c r="Z275" s="334" t="s">
        <v>3136</v>
      </c>
      <c r="AA275" s="43" t="s">
        <v>988</v>
      </c>
      <c r="AB275" s="163" t="s">
        <v>3886</v>
      </c>
      <c r="AC275" s="407"/>
    </row>
    <row r="276" spans="1:29" ht="105" hidden="1" customHeight="1" x14ac:dyDescent="0.25">
      <c r="A276" s="32">
        <v>266</v>
      </c>
      <c r="B276" s="33" t="s">
        <v>2820</v>
      </c>
      <c r="C276" s="34" t="s">
        <v>32</v>
      </c>
      <c r="D276" s="44" t="s">
        <v>1346</v>
      </c>
      <c r="E276" s="36">
        <v>181</v>
      </c>
      <c r="F276" s="49" t="s">
        <v>3016</v>
      </c>
      <c r="G276" s="38">
        <f t="shared" si="48"/>
        <v>167</v>
      </c>
      <c r="H276" s="39" t="s">
        <v>1015</v>
      </c>
      <c r="I276" s="38">
        <f t="shared" si="49"/>
        <v>57</v>
      </c>
      <c r="J276" s="39" t="s">
        <v>1016</v>
      </c>
      <c r="K276" s="38">
        <f t="shared" si="50"/>
        <v>82</v>
      </c>
      <c r="L276" s="36">
        <v>181</v>
      </c>
      <c r="M276" s="81" t="s">
        <v>1017</v>
      </c>
      <c r="N276" s="38">
        <f t="shared" si="51"/>
        <v>139</v>
      </c>
      <c r="O276" s="81" t="s">
        <v>987</v>
      </c>
      <c r="P276" s="219">
        <v>1</v>
      </c>
      <c r="Q276" s="191">
        <v>42948</v>
      </c>
      <c r="R276" s="191">
        <v>43100</v>
      </c>
      <c r="S276" s="178">
        <f t="shared" si="47"/>
        <v>21.714285714285715</v>
      </c>
      <c r="T276" s="179">
        <v>1</v>
      </c>
      <c r="U276" s="180">
        <f t="shared" si="53"/>
        <v>21.714285714285715</v>
      </c>
      <c r="V276" s="181">
        <f t="shared" si="54"/>
        <v>0</v>
      </c>
      <c r="W276" s="181">
        <f t="shared" si="55"/>
        <v>0</v>
      </c>
      <c r="X276" s="49" t="s">
        <v>2957</v>
      </c>
      <c r="Y276" s="40">
        <f t="shared" si="52"/>
        <v>366</v>
      </c>
      <c r="Z276" s="334" t="s">
        <v>3136</v>
      </c>
      <c r="AA276" s="43" t="s">
        <v>988</v>
      </c>
      <c r="AB276" s="163" t="s">
        <v>3886</v>
      </c>
      <c r="AC276" s="407"/>
    </row>
    <row r="277" spans="1:29" ht="105" hidden="1" customHeight="1" x14ac:dyDescent="0.25">
      <c r="A277" s="32">
        <v>267</v>
      </c>
      <c r="B277" s="33" t="s">
        <v>810</v>
      </c>
      <c r="C277" s="34" t="s">
        <v>32</v>
      </c>
      <c r="D277" s="44" t="s">
        <v>1346</v>
      </c>
      <c r="E277" s="36">
        <v>182</v>
      </c>
      <c r="F277" s="49" t="s">
        <v>3017</v>
      </c>
      <c r="G277" s="38">
        <f t="shared" si="48"/>
        <v>165</v>
      </c>
      <c r="H277" s="39" t="s">
        <v>1019</v>
      </c>
      <c r="I277" s="38">
        <f t="shared" si="49"/>
        <v>116</v>
      </c>
      <c r="J277" s="39" t="s">
        <v>1020</v>
      </c>
      <c r="K277" s="38">
        <f t="shared" si="50"/>
        <v>81</v>
      </c>
      <c r="L277" s="36">
        <v>182</v>
      </c>
      <c r="M277" s="81" t="s">
        <v>1017</v>
      </c>
      <c r="N277" s="38">
        <f t="shared" si="51"/>
        <v>139</v>
      </c>
      <c r="O277" s="81" t="s">
        <v>987</v>
      </c>
      <c r="P277" s="219">
        <v>1</v>
      </c>
      <c r="Q277" s="191">
        <v>42948</v>
      </c>
      <c r="R277" s="191">
        <v>43100</v>
      </c>
      <c r="S277" s="178">
        <f t="shared" si="47"/>
        <v>21.714285714285715</v>
      </c>
      <c r="T277" s="179">
        <v>1</v>
      </c>
      <c r="U277" s="180">
        <f t="shared" si="53"/>
        <v>21.714285714285715</v>
      </c>
      <c r="V277" s="181">
        <f t="shared" si="54"/>
        <v>0</v>
      </c>
      <c r="W277" s="181">
        <f t="shared" si="55"/>
        <v>0</v>
      </c>
      <c r="X277" s="49" t="s">
        <v>2957</v>
      </c>
      <c r="Y277" s="40">
        <f t="shared" si="52"/>
        <v>366</v>
      </c>
      <c r="Z277" s="334" t="s">
        <v>3136</v>
      </c>
      <c r="AA277" s="43" t="s">
        <v>988</v>
      </c>
      <c r="AB277" s="163" t="s">
        <v>3886</v>
      </c>
      <c r="AC277" s="407"/>
    </row>
    <row r="278" spans="1:29" ht="123" hidden="1" customHeight="1" x14ac:dyDescent="0.25">
      <c r="A278" s="32">
        <v>268</v>
      </c>
      <c r="B278" s="33" t="s">
        <v>814</v>
      </c>
      <c r="C278" s="34" t="s">
        <v>32</v>
      </c>
      <c r="D278" s="44" t="s">
        <v>1346</v>
      </c>
      <c r="E278" s="36">
        <v>183</v>
      </c>
      <c r="F278" s="49" t="s">
        <v>3018</v>
      </c>
      <c r="G278" s="38">
        <f t="shared" si="48"/>
        <v>134</v>
      </c>
      <c r="H278" s="39" t="s">
        <v>1022</v>
      </c>
      <c r="I278" s="38">
        <f t="shared" si="49"/>
        <v>42</v>
      </c>
      <c r="J278" s="39" t="s">
        <v>1020</v>
      </c>
      <c r="K278" s="38">
        <f t="shared" si="50"/>
        <v>81</v>
      </c>
      <c r="L278" s="36">
        <v>183</v>
      </c>
      <c r="M278" s="81" t="s">
        <v>1017</v>
      </c>
      <c r="N278" s="38">
        <f t="shared" si="51"/>
        <v>139</v>
      </c>
      <c r="O278" s="81" t="s">
        <v>987</v>
      </c>
      <c r="P278" s="219">
        <v>1</v>
      </c>
      <c r="Q278" s="191">
        <v>42948</v>
      </c>
      <c r="R278" s="191">
        <v>43100</v>
      </c>
      <c r="S278" s="178">
        <f t="shared" si="47"/>
        <v>21.714285714285715</v>
      </c>
      <c r="T278" s="179">
        <v>1</v>
      </c>
      <c r="U278" s="180">
        <f t="shared" si="53"/>
        <v>21.714285714285715</v>
      </c>
      <c r="V278" s="181">
        <f t="shared" si="54"/>
        <v>0</v>
      </c>
      <c r="W278" s="181">
        <f t="shared" si="55"/>
        <v>0</v>
      </c>
      <c r="X278" s="49" t="s">
        <v>4205</v>
      </c>
      <c r="Y278" s="40">
        <f t="shared" si="52"/>
        <v>384</v>
      </c>
      <c r="Z278" s="334" t="s">
        <v>3136</v>
      </c>
      <c r="AA278" s="43" t="s">
        <v>988</v>
      </c>
      <c r="AB278" s="163" t="s">
        <v>3886</v>
      </c>
      <c r="AC278" s="407"/>
    </row>
    <row r="279" spans="1:29" ht="94.5" hidden="1" customHeight="1" x14ac:dyDescent="0.25">
      <c r="A279" s="32">
        <v>269</v>
      </c>
      <c r="B279" s="33" t="s">
        <v>819</v>
      </c>
      <c r="C279" s="42" t="s">
        <v>32</v>
      </c>
      <c r="D279" s="44" t="s">
        <v>1346</v>
      </c>
      <c r="E279" s="36">
        <v>184</v>
      </c>
      <c r="F279" s="49" t="s">
        <v>3768</v>
      </c>
      <c r="G279" s="38">
        <f t="shared" si="48"/>
        <v>212</v>
      </c>
      <c r="H279" s="39" t="s">
        <v>1024</v>
      </c>
      <c r="I279" s="38">
        <f t="shared" si="49"/>
        <v>89</v>
      </c>
      <c r="J279" s="39" t="s">
        <v>3931</v>
      </c>
      <c r="K279" s="40">
        <f t="shared" si="50"/>
        <v>130</v>
      </c>
      <c r="L279" s="36">
        <v>184</v>
      </c>
      <c r="M279" s="81" t="s">
        <v>3932</v>
      </c>
      <c r="N279" s="38">
        <f t="shared" si="51"/>
        <v>81</v>
      </c>
      <c r="O279" s="81" t="s">
        <v>3933</v>
      </c>
      <c r="P279" s="219">
        <v>4</v>
      </c>
      <c r="Q279" s="220">
        <v>42005</v>
      </c>
      <c r="R279" s="220">
        <v>42369</v>
      </c>
      <c r="S279" s="178">
        <f t="shared" si="47"/>
        <v>52</v>
      </c>
      <c r="T279" s="179">
        <v>1</v>
      </c>
      <c r="U279" s="180">
        <f t="shared" si="53"/>
        <v>52</v>
      </c>
      <c r="V279" s="181">
        <f t="shared" si="54"/>
        <v>52</v>
      </c>
      <c r="W279" s="181">
        <f t="shared" si="55"/>
        <v>52</v>
      </c>
      <c r="X279" s="187" t="s">
        <v>3934</v>
      </c>
      <c r="Y279" s="40">
        <f t="shared" si="52"/>
        <v>135</v>
      </c>
      <c r="Z279" s="332" t="s">
        <v>43</v>
      </c>
      <c r="AA279" s="43" t="s">
        <v>988</v>
      </c>
      <c r="AB279" s="163" t="s">
        <v>3886</v>
      </c>
      <c r="AC279" s="407"/>
    </row>
    <row r="280" spans="1:29" ht="123" hidden="1" customHeight="1" x14ac:dyDescent="0.25">
      <c r="A280" s="32">
        <v>270</v>
      </c>
      <c r="B280" s="33" t="s">
        <v>825</v>
      </c>
      <c r="C280" s="34" t="s">
        <v>32</v>
      </c>
      <c r="D280" s="44" t="s">
        <v>1346</v>
      </c>
      <c r="E280" s="36">
        <v>185</v>
      </c>
      <c r="F280" s="49" t="s">
        <v>3019</v>
      </c>
      <c r="G280" s="38">
        <f t="shared" si="48"/>
        <v>127</v>
      </c>
      <c r="H280" s="39" t="s">
        <v>1027</v>
      </c>
      <c r="I280" s="38">
        <f t="shared" si="49"/>
        <v>92</v>
      </c>
      <c r="J280" s="39" t="s">
        <v>1025</v>
      </c>
      <c r="K280" s="38">
        <f t="shared" si="50"/>
        <v>171</v>
      </c>
      <c r="L280" s="36">
        <v>185</v>
      </c>
      <c r="M280" s="81" t="s">
        <v>991</v>
      </c>
      <c r="N280" s="38">
        <f t="shared" si="51"/>
        <v>123</v>
      </c>
      <c r="O280" s="81" t="s">
        <v>992</v>
      </c>
      <c r="P280" s="219">
        <v>1</v>
      </c>
      <c r="Q280" s="191">
        <v>42948</v>
      </c>
      <c r="R280" s="191">
        <v>43100</v>
      </c>
      <c r="S280" s="178">
        <f t="shared" si="47"/>
        <v>21.714285714285715</v>
      </c>
      <c r="T280" s="179">
        <v>1</v>
      </c>
      <c r="U280" s="180">
        <f t="shared" si="53"/>
        <v>21.714285714285715</v>
      </c>
      <c r="V280" s="181">
        <f t="shared" si="54"/>
        <v>0</v>
      </c>
      <c r="W280" s="181">
        <f t="shared" si="55"/>
        <v>0</v>
      </c>
      <c r="X280" s="49" t="s">
        <v>4206</v>
      </c>
      <c r="Y280" s="40">
        <f t="shared" si="52"/>
        <v>233</v>
      </c>
      <c r="Z280" s="334" t="s">
        <v>3136</v>
      </c>
      <c r="AA280" s="43" t="s">
        <v>988</v>
      </c>
      <c r="AB280" s="163" t="s">
        <v>3886</v>
      </c>
      <c r="AC280" s="407"/>
    </row>
    <row r="281" spans="1:29" ht="120" hidden="1" customHeight="1" x14ac:dyDescent="0.25">
      <c r="A281" s="32">
        <v>271</v>
      </c>
      <c r="B281" s="33" t="s">
        <v>830</v>
      </c>
      <c r="C281" s="34" t="s">
        <v>32</v>
      </c>
      <c r="D281" s="35" t="s">
        <v>59</v>
      </c>
      <c r="E281" s="36"/>
      <c r="F281" s="49" t="s">
        <v>3020</v>
      </c>
      <c r="G281" s="38">
        <f t="shared" si="48"/>
        <v>126</v>
      </c>
      <c r="H281" s="39" t="s">
        <v>1027</v>
      </c>
      <c r="I281" s="38">
        <f t="shared" si="49"/>
        <v>92</v>
      </c>
      <c r="J281" s="39" t="s">
        <v>1016</v>
      </c>
      <c r="K281" s="38">
        <f t="shared" si="50"/>
        <v>82</v>
      </c>
      <c r="L281" s="36">
        <v>185</v>
      </c>
      <c r="M281" s="81" t="s">
        <v>999</v>
      </c>
      <c r="N281" s="38">
        <f t="shared" si="51"/>
        <v>115</v>
      </c>
      <c r="O281" s="81" t="s">
        <v>987</v>
      </c>
      <c r="P281" s="219">
        <v>1</v>
      </c>
      <c r="Q281" s="191">
        <v>42948</v>
      </c>
      <c r="R281" s="191">
        <v>43100</v>
      </c>
      <c r="S281" s="178">
        <f t="shared" si="47"/>
        <v>21.714285714285715</v>
      </c>
      <c r="T281" s="179">
        <v>1</v>
      </c>
      <c r="U281" s="180">
        <f t="shared" si="53"/>
        <v>21.714285714285715</v>
      </c>
      <c r="V281" s="181">
        <f t="shared" si="54"/>
        <v>0</v>
      </c>
      <c r="W281" s="181">
        <f t="shared" si="55"/>
        <v>0</v>
      </c>
      <c r="X281" s="49" t="s">
        <v>2958</v>
      </c>
      <c r="Y281" s="40">
        <f t="shared" si="52"/>
        <v>386</v>
      </c>
      <c r="Z281" s="334" t="s">
        <v>3136</v>
      </c>
      <c r="AA281" s="43" t="s">
        <v>988</v>
      </c>
      <c r="AB281" s="163" t="s">
        <v>3886</v>
      </c>
      <c r="AC281" s="407"/>
    </row>
    <row r="282" spans="1:29" ht="152.25" hidden="1" customHeight="1" x14ac:dyDescent="0.25">
      <c r="A282" s="32">
        <v>272</v>
      </c>
      <c r="B282" s="33" t="s">
        <v>836</v>
      </c>
      <c r="C282" s="42" t="s">
        <v>32</v>
      </c>
      <c r="D282" s="47" t="s">
        <v>1728</v>
      </c>
      <c r="E282" s="36">
        <v>186</v>
      </c>
      <c r="F282" s="97" t="s">
        <v>2512</v>
      </c>
      <c r="G282" s="38">
        <f t="shared" si="48"/>
        <v>389</v>
      </c>
      <c r="H282" s="49" t="s">
        <v>1030</v>
      </c>
      <c r="I282" s="38">
        <f t="shared" si="49"/>
        <v>189</v>
      </c>
      <c r="J282" s="49" t="s">
        <v>1031</v>
      </c>
      <c r="K282" s="40">
        <f t="shared" si="50"/>
        <v>54</v>
      </c>
      <c r="L282" s="58">
        <v>186</v>
      </c>
      <c r="M282" s="49" t="s">
        <v>1032</v>
      </c>
      <c r="N282" s="38">
        <f t="shared" si="51"/>
        <v>222</v>
      </c>
      <c r="O282" s="49" t="s">
        <v>1033</v>
      </c>
      <c r="P282" s="189">
        <v>2</v>
      </c>
      <c r="Q282" s="185">
        <v>42005</v>
      </c>
      <c r="R282" s="185">
        <v>42185</v>
      </c>
      <c r="S282" s="178">
        <f t="shared" si="47"/>
        <v>25.714285714285715</v>
      </c>
      <c r="T282" s="179">
        <v>1</v>
      </c>
      <c r="U282" s="180">
        <f t="shared" si="53"/>
        <v>25.714285714285715</v>
      </c>
      <c r="V282" s="181">
        <f t="shared" si="54"/>
        <v>25.714285714285715</v>
      </c>
      <c r="W282" s="181">
        <f t="shared" si="55"/>
        <v>25.714285714285715</v>
      </c>
      <c r="X282" s="39" t="s">
        <v>1034</v>
      </c>
      <c r="Y282" s="40">
        <f t="shared" si="52"/>
        <v>363</v>
      </c>
      <c r="Z282" s="332" t="s">
        <v>3497</v>
      </c>
      <c r="AA282" s="43" t="s">
        <v>1035</v>
      </c>
      <c r="AB282" s="163" t="s">
        <v>3886</v>
      </c>
      <c r="AC282" s="407"/>
    </row>
    <row r="283" spans="1:29" ht="152.25" hidden="1" customHeight="1" x14ac:dyDescent="0.25">
      <c r="A283" s="32">
        <v>273</v>
      </c>
      <c r="B283" s="33" t="s">
        <v>842</v>
      </c>
      <c r="C283" s="42" t="s">
        <v>32</v>
      </c>
      <c r="D283" s="53" t="s">
        <v>108</v>
      </c>
      <c r="E283" s="58"/>
      <c r="F283" s="97" t="s">
        <v>2513</v>
      </c>
      <c r="G283" s="38">
        <f t="shared" si="48"/>
        <v>389</v>
      </c>
      <c r="H283" s="49" t="s">
        <v>1030</v>
      </c>
      <c r="I283" s="38">
        <f t="shared" si="49"/>
        <v>189</v>
      </c>
      <c r="J283" s="49" t="s">
        <v>1037</v>
      </c>
      <c r="K283" s="40">
        <f t="shared" si="50"/>
        <v>54</v>
      </c>
      <c r="L283" s="58">
        <v>186</v>
      </c>
      <c r="M283" s="49" t="s">
        <v>1038</v>
      </c>
      <c r="N283" s="38">
        <f t="shared" si="51"/>
        <v>202</v>
      </c>
      <c r="O283" s="49" t="s">
        <v>1039</v>
      </c>
      <c r="P283" s="189">
        <v>1</v>
      </c>
      <c r="Q283" s="185">
        <v>42005</v>
      </c>
      <c r="R283" s="185">
        <v>42094</v>
      </c>
      <c r="S283" s="178">
        <f t="shared" si="47"/>
        <v>12.714285714285714</v>
      </c>
      <c r="T283" s="179">
        <v>1</v>
      </c>
      <c r="U283" s="180">
        <f t="shared" si="53"/>
        <v>12.714285714285714</v>
      </c>
      <c r="V283" s="181">
        <f t="shared" si="54"/>
        <v>12.714285714285714</v>
      </c>
      <c r="W283" s="181">
        <f t="shared" si="55"/>
        <v>12.714285714285714</v>
      </c>
      <c r="X283" s="39" t="s">
        <v>1040</v>
      </c>
      <c r="Y283" s="40">
        <f t="shared" si="52"/>
        <v>103</v>
      </c>
      <c r="Z283" s="332" t="s">
        <v>3497</v>
      </c>
      <c r="AA283" s="43" t="s">
        <v>1035</v>
      </c>
      <c r="AB283" s="163" t="s">
        <v>3886</v>
      </c>
      <c r="AC283" s="407"/>
    </row>
    <row r="284" spans="1:29" ht="152.25" hidden="1" customHeight="1" x14ac:dyDescent="0.25">
      <c r="A284" s="32">
        <v>274</v>
      </c>
      <c r="B284" s="33" t="s">
        <v>847</v>
      </c>
      <c r="C284" s="42" t="s">
        <v>32</v>
      </c>
      <c r="D284" s="47" t="s">
        <v>1728</v>
      </c>
      <c r="E284" s="36">
        <v>187</v>
      </c>
      <c r="F284" s="97" t="s">
        <v>2514</v>
      </c>
      <c r="G284" s="38">
        <f t="shared" si="48"/>
        <v>384</v>
      </c>
      <c r="H284" s="70" t="s">
        <v>1042</v>
      </c>
      <c r="I284" s="38">
        <f t="shared" si="49"/>
        <v>78</v>
      </c>
      <c r="J284" s="49" t="s">
        <v>1043</v>
      </c>
      <c r="K284" s="40">
        <f t="shared" si="50"/>
        <v>91</v>
      </c>
      <c r="L284" s="58">
        <v>187</v>
      </c>
      <c r="M284" s="49" t="s">
        <v>1044</v>
      </c>
      <c r="N284" s="38">
        <f t="shared" si="51"/>
        <v>107</v>
      </c>
      <c r="O284" s="49" t="s">
        <v>1033</v>
      </c>
      <c r="P284" s="189">
        <v>2</v>
      </c>
      <c r="Q284" s="185">
        <v>42005</v>
      </c>
      <c r="R284" s="185">
        <v>42185</v>
      </c>
      <c r="S284" s="178">
        <f t="shared" si="47"/>
        <v>25.714285714285715</v>
      </c>
      <c r="T284" s="179">
        <v>1</v>
      </c>
      <c r="U284" s="180">
        <f t="shared" si="53"/>
        <v>25.714285714285715</v>
      </c>
      <c r="V284" s="181">
        <f t="shared" si="54"/>
        <v>25.714285714285715</v>
      </c>
      <c r="W284" s="181">
        <f t="shared" si="55"/>
        <v>25.714285714285715</v>
      </c>
      <c r="X284" s="39" t="s">
        <v>1045</v>
      </c>
      <c r="Y284" s="40">
        <f t="shared" si="52"/>
        <v>140</v>
      </c>
      <c r="Z284" s="332" t="s">
        <v>3497</v>
      </c>
      <c r="AA284" s="43" t="s">
        <v>1035</v>
      </c>
      <c r="AB284" s="163" t="s">
        <v>3886</v>
      </c>
      <c r="AC284" s="407"/>
    </row>
    <row r="285" spans="1:29" ht="151.5" hidden="1" customHeight="1" x14ac:dyDescent="0.25">
      <c r="A285" s="32">
        <v>275</v>
      </c>
      <c r="B285" s="33" t="s">
        <v>852</v>
      </c>
      <c r="C285" s="42" t="s">
        <v>32</v>
      </c>
      <c r="D285" s="47" t="s">
        <v>108</v>
      </c>
      <c r="E285" s="46"/>
      <c r="F285" s="97" t="s">
        <v>2515</v>
      </c>
      <c r="G285" s="38">
        <f t="shared" si="48"/>
        <v>384</v>
      </c>
      <c r="H285" s="70" t="s">
        <v>1042</v>
      </c>
      <c r="I285" s="38">
        <f t="shared" si="49"/>
        <v>78</v>
      </c>
      <c r="J285" s="49" t="s">
        <v>1047</v>
      </c>
      <c r="K285" s="40">
        <f t="shared" si="50"/>
        <v>91</v>
      </c>
      <c r="L285" s="58">
        <v>187</v>
      </c>
      <c r="M285" s="49" t="s">
        <v>1048</v>
      </c>
      <c r="N285" s="38">
        <f t="shared" si="51"/>
        <v>288</v>
      </c>
      <c r="O285" s="49" t="s">
        <v>1049</v>
      </c>
      <c r="P285" s="189">
        <v>1</v>
      </c>
      <c r="Q285" s="185">
        <v>42005</v>
      </c>
      <c r="R285" s="185">
        <v>42156</v>
      </c>
      <c r="S285" s="178">
        <f t="shared" si="47"/>
        <v>21.571428571428573</v>
      </c>
      <c r="T285" s="179">
        <v>1</v>
      </c>
      <c r="U285" s="180">
        <f t="shared" si="53"/>
        <v>21.571428571428573</v>
      </c>
      <c r="V285" s="181">
        <f t="shared" si="54"/>
        <v>21.571428571428573</v>
      </c>
      <c r="W285" s="181">
        <f t="shared" si="55"/>
        <v>21.571428571428573</v>
      </c>
      <c r="X285" s="39" t="s">
        <v>1050</v>
      </c>
      <c r="Y285" s="40">
        <f t="shared" si="52"/>
        <v>116</v>
      </c>
      <c r="Z285" s="332" t="s">
        <v>3497</v>
      </c>
      <c r="AA285" s="43" t="s">
        <v>1035</v>
      </c>
      <c r="AB285" s="163" t="s">
        <v>3886</v>
      </c>
      <c r="AC285" s="407"/>
    </row>
    <row r="286" spans="1:29" ht="151.5" hidden="1" customHeight="1" x14ac:dyDescent="0.25">
      <c r="A286" s="32">
        <v>276</v>
      </c>
      <c r="B286" s="33" t="s">
        <v>857</v>
      </c>
      <c r="C286" s="42" t="s">
        <v>32</v>
      </c>
      <c r="D286" s="47" t="s">
        <v>1728</v>
      </c>
      <c r="E286" s="36">
        <v>188</v>
      </c>
      <c r="F286" s="97" t="s">
        <v>2516</v>
      </c>
      <c r="G286" s="38">
        <f t="shared" si="48"/>
        <v>380</v>
      </c>
      <c r="H286" s="49" t="s">
        <v>1030</v>
      </c>
      <c r="I286" s="38">
        <f t="shared" si="49"/>
        <v>189</v>
      </c>
      <c r="J286" s="49" t="s">
        <v>1031</v>
      </c>
      <c r="K286" s="40">
        <f t="shared" si="50"/>
        <v>54</v>
      </c>
      <c r="L286" s="58">
        <v>188</v>
      </c>
      <c r="M286" s="49" t="s">
        <v>1052</v>
      </c>
      <c r="N286" s="38">
        <f t="shared" si="51"/>
        <v>261</v>
      </c>
      <c r="O286" s="49" t="s">
        <v>1033</v>
      </c>
      <c r="P286" s="189">
        <v>2</v>
      </c>
      <c r="Q286" s="185">
        <v>42005</v>
      </c>
      <c r="R286" s="185">
        <v>42369</v>
      </c>
      <c r="S286" s="178">
        <f t="shared" si="47"/>
        <v>52</v>
      </c>
      <c r="T286" s="179">
        <v>1</v>
      </c>
      <c r="U286" s="180">
        <f t="shared" si="53"/>
        <v>52</v>
      </c>
      <c r="V286" s="181">
        <f t="shared" si="54"/>
        <v>52</v>
      </c>
      <c r="W286" s="181">
        <f t="shared" si="55"/>
        <v>52</v>
      </c>
      <c r="X286" s="39" t="s">
        <v>1053</v>
      </c>
      <c r="Y286" s="40">
        <f t="shared" si="52"/>
        <v>362</v>
      </c>
      <c r="Z286" s="332" t="s">
        <v>3497</v>
      </c>
      <c r="AA286" s="43" t="s">
        <v>1035</v>
      </c>
      <c r="AB286" s="163" t="s">
        <v>3886</v>
      </c>
      <c r="AC286" s="407"/>
    </row>
    <row r="287" spans="1:29" ht="151.5" hidden="1" customHeight="1" x14ac:dyDescent="0.25">
      <c r="A287" s="32">
        <v>277</v>
      </c>
      <c r="B287" s="33" t="s">
        <v>860</v>
      </c>
      <c r="C287" s="42" t="s">
        <v>32</v>
      </c>
      <c r="D287" s="47" t="s">
        <v>108</v>
      </c>
      <c r="E287" s="46"/>
      <c r="F287" s="97" t="s">
        <v>2516</v>
      </c>
      <c r="G287" s="38">
        <f t="shared" si="48"/>
        <v>380</v>
      </c>
      <c r="H287" s="49" t="s">
        <v>1030</v>
      </c>
      <c r="I287" s="38">
        <f t="shared" si="49"/>
        <v>189</v>
      </c>
      <c r="J287" s="49" t="s">
        <v>1037</v>
      </c>
      <c r="K287" s="40">
        <f t="shared" si="50"/>
        <v>54</v>
      </c>
      <c r="L287" s="58">
        <v>188</v>
      </c>
      <c r="M287" s="49" t="s">
        <v>1055</v>
      </c>
      <c r="N287" s="38">
        <f t="shared" si="51"/>
        <v>222</v>
      </c>
      <c r="O287" s="49" t="s">
        <v>1056</v>
      </c>
      <c r="P287" s="189">
        <v>1</v>
      </c>
      <c r="Q287" s="185">
        <v>42005</v>
      </c>
      <c r="R287" s="185">
        <v>42185</v>
      </c>
      <c r="S287" s="178">
        <f t="shared" si="47"/>
        <v>25.714285714285715</v>
      </c>
      <c r="T287" s="179">
        <v>1</v>
      </c>
      <c r="U287" s="180">
        <f t="shared" si="53"/>
        <v>25.714285714285715</v>
      </c>
      <c r="V287" s="181">
        <f t="shared" si="54"/>
        <v>25.714285714285715</v>
      </c>
      <c r="W287" s="181">
        <f t="shared" si="55"/>
        <v>25.714285714285715</v>
      </c>
      <c r="X287" s="39" t="s">
        <v>1040</v>
      </c>
      <c r="Y287" s="40">
        <f t="shared" si="52"/>
        <v>103</v>
      </c>
      <c r="Z287" s="332" t="s">
        <v>3497</v>
      </c>
      <c r="AA287" s="43" t="s">
        <v>1035</v>
      </c>
      <c r="AB287" s="163" t="s">
        <v>3886</v>
      </c>
      <c r="AC287" s="407"/>
    </row>
    <row r="288" spans="1:29" ht="151.5" hidden="1" customHeight="1" x14ac:dyDescent="0.25">
      <c r="A288" s="32">
        <v>278</v>
      </c>
      <c r="B288" s="33" t="s">
        <v>861</v>
      </c>
      <c r="C288" s="42" t="s">
        <v>32</v>
      </c>
      <c r="D288" s="47" t="s">
        <v>1728</v>
      </c>
      <c r="E288" s="36">
        <v>189</v>
      </c>
      <c r="F288" s="97" t="s">
        <v>2517</v>
      </c>
      <c r="G288" s="38">
        <f t="shared" si="48"/>
        <v>379</v>
      </c>
      <c r="H288" s="70" t="s">
        <v>1058</v>
      </c>
      <c r="I288" s="38">
        <f t="shared" si="49"/>
        <v>321</v>
      </c>
      <c r="J288" s="49" t="s">
        <v>1059</v>
      </c>
      <c r="K288" s="40">
        <f t="shared" si="50"/>
        <v>117</v>
      </c>
      <c r="L288" s="58">
        <v>189</v>
      </c>
      <c r="M288" s="49" t="s">
        <v>1060</v>
      </c>
      <c r="N288" s="38">
        <f t="shared" si="51"/>
        <v>107</v>
      </c>
      <c r="O288" s="49" t="s">
        <v>1033</v>
      </c>
      <c r="P288" s="189">
        <v>2</v>
      </c>
      <c r="Q288" s="185">
        <v>42005</v>
      </c>
      <c r="R288" s="185">
        <v>42339</v>
      </c>
      <c r="S288" s="178">
        <f t="shared" si="47"/>
        <v>47.714285714285715</v>
      </c>
      <c r="T288" s="179">
        <v>1</v>
      </c>
      <c r="U288" s="180">
        <f t="shared" si="53"/>
        <v>47.714285714285715</v>
      </c>
      <c r="V288" s="181">
        <f t="shared" si="54"/>
        <v>47.714285714285715</v>
      </c>
      <c r="W288" s="181">
        <f t="shared" si="55"/>
        <v>47.714285714285715</v>
      </c>
      <c r="X288" s="39" t="s">
        <v>1061</v>
      </c>
      <c r="Y288" s="40">
        <f t="shared" si="52"/>
        <v>387</v>
      </c>
      <c r="Z288" s="332" t="s">
        <v>3497</v>
      </c>
      <c r="AA288" s="43" t="s">
        <v>1035</v>
      </c>
      <c r="AB288" s="163" t="s">
        <v>3886</v>
      </c>
      <c r="AC288" s="407"/>
    </row>
    <row r="289" spans="1:29" ht="151.5" hidden="1" customHeight="1" x14ac:dyDescent="0.25">
      <c r="A289" s="32">
        <v>279</v>
      </c>
      <c r="B289" s="33" t="s">
        <v>2821</v>
      </c>
      <c r="C289" s="42" t="s">
        <v>32</v>
      </c>
      <c r="D289" s="47" t="s">
        <v>108</v>
      </c>
      <c r="E289" s="46"/>
      <c r="F289" s="97" t="s">
        <v>2518</v>
      </c>
      <c r="G289" s="38">
        <f t="shared" si="48"/>
        <v>379</v>
      </c>
      <c r="H289" s="70" t="s">
        <v>1058</v>
      </c>
      <c r="I289" s="38">
        <f t="shared" si="49"/>
        <v>321</v>
      </c>
      <c r="J289" s="49" t="s">
        <v>1063</v>
      </c>
      <c r="K289" s="40">
        <f t="shared" si="50"/>
        <v>118</v>
      </c>
      <c r="L289" s="58">
        <v>189</v>
      </c>
      <c r="M289" s="49" t="s">
        <v>1060</v>
      </c>
      <c r="N289" s="38">
        <f t="shared" si="51"/>
        <v>107</v>
      </c>
      <c r="O289" s="49" t="s">
        <v>1056</v>
      </c>
      <c r="P289" s="189">
        <v>1</v>
      </c>
      <c r="Q289" s="185">
        <v>42005</v>
      </c>
      <c r="R289" s="185">
        <v>42185</v>
      </c>
      <c r="S289" s="178">
        <f t="shared" si="47"/>
        <v>25.714285714285715</v>
      </c>
      <c r="T289" s="179">
        <v>1</v>
      </c>
      <c r="U289" s="180">
        <f t="shared" si="53"/>
        <v>25.714285714285715</v>
      </c>
      <c r="V289" s="181">
        <f t="shared" si="54"/>
        <v>25.714285714285715</v>
      </c>
      <c r="W289" s="181">
        <f t="shared" si="55"/>
        <v>25.714285714285715</v>
      </c>
      <c r="X289" s="39" t="s">
        <v>1064</v>
      </c>
      <c r="Y289" s="40">
        <f t="shared" si="52"/>
        <v>386</v>
      </c>
      <c r="Z289" s="332" t="s">
        <v>3497</v>
      </c>
      <c r="AA289" s="43" t="s">
        <v>1035</v>
      </c>
      <c r="AB289" s="163" t="s">
        <v>3886</v>
      </c>
      <c r="AC289" s="407"/>
    </row>
    <row r="290" spans="1:29" ht="181.5" hidden="1" customHeight="1" x14ac:dyDescent="0.25">
      <c r="A290" s="32">
        <v>280</v>
      </c>
      <c r="B290" s="33" t="s">
        <v>869</v>
      </c>
      <c r="C290" s="42" t="s">
        <v>32</v>
      </c>
      <c r="D290" s="47" t="s">
        <v>1728</v>
      </c>
      <c r="E290" s="36">
        <v>190</v>
      </c>
      <c r="F290" s="39" t="s">
        <v>2519</v>
      </c>
      <c r="G290" s="38">
        <f t="shared" si="48"/>
        <v>365</v>
      </c>
      <c r="H290" s="70" t="s">
        <v>1066</v>
      </c>
      <c r="I290" s="38">
        <f t="shared" si="49"/>
        <v>340</v>
      </c>
      <c r="J290" s="49" t="s">
        <v>1059</v>
      </c>
      <c r="K290" s="40">
        <f t="shared" si="50"/>
        <v>117</v>
      </c>
      <c r="L290" s="58">
        <v>190</v>
      </c>
      <c r="M290" s="49" t="s">
        <v>1060</v>
      </c>
      <c r="N290" s="38">
        <f t="shared" si="51"/>
        <v>107</v>
      </c>
      <c r="O290" s="49" t="s">
        <v>1033</v>
      </c>
      <c r="P290" s="189">
        <v>2</v>
      </c>
      <c r="Q290" s="185">
        <v>42005</v>
      </c>
      <c r="R290" s="185">
        <v>42185</v>
      </c>
      <c r="S290" s="178">
        <f t="shared" si="47"/>
        <v>25.714285714285715</v>
      </c>
      <c r="T290" s="179">
        <v>1</v>
      </c>
      <c r="U290" s="180">
        <f t="shared" si="53"/>
        <v>25.714285714285715</v>
      </c>
      <c r="V290" s="181">
        <f t="shared" si="54"/>
        <v>25.714285714285715</v>
      </c>
      <c r="W290" s="181">
        <f t="shared" si="55"/>
        <v>25.714285714285715</v>
      </c>
      <c r="X290" s="39" t="s">
        <v>1064</v>
      </c>
      <c r="Y290" s="40">
        <f t="shared" si="52"/>
        <v>386</v>
      </c>
      <c r="Z290" s="332" t="s">
        <v>3497</v>
      </c>
      <c r="AA290" s="43" t="s">
        <v>1035</v>
      </c>
      <c r="AB290" s="163" t="s">
        <v>3886</v>
      </c>
      <c r="AC290" s="407"/>
    </row>
    <row r="291" spans="1:29" ht="181.5" hidden="1" customHeight="1" x14ac:dyDescent="0.25">
      <c r="A291" s="32">
        <v>281</v>
      </c>
      <c r="B291" s="33" t="s">
        <v>874</v>
      </c>
      <c r="C291" s="42" t="s">
        <v>32</v>
      </c>
      <c r="D291" s="47" t="s">
        <v>108</v>
      </c>
      <c r="E291" s="46"/>
      <c r="F291" s="39" t="s">
        <v>2520</v>
      </c>
      <c r="G291" s="38">
        <f t="shared" si="48"/>
        <v>365</v>
      </c>
      <c r="H291" s="70" t="s">
        <v>1066</v>
      </c>
      <c r="I291" s="38">
        <f t="shared" si="49"/>
        <v>340</v>
      </c>
      <c r="J291" s="49" t="s">
        <v>1063</v>
      </c>
      <c r="K291" s="40">
        <f t="shared" si="50"/>
        <v>118</v>
      </c>
      <c r="L291" s="58">
        <v>190</v>
      </c>
      <c r="M291" s="49" t="s">
        <v>1060</v>
      </c>
      <c r="N291" s="38">
        <f t="shared" si="51"/>
        <v>107</v>
      </c>
      <c r="O291" s="49" t="s">
        <v>1056</v>
      </c>
      <c r="P291" s="189">
        <v>1</v>
      </c>
      <c r="Q291" s="185">
        <v>42005</v>
      </c>
      <c r="R291" s="185">
        <v>42185</v>
      </c>
      <c r="S291" s="178">
        <f t="shared" si="47"/>
        <v>25.714285714285715</v>
      </c>
      <c r="T291" s="179">
        <v>1</v>
      </c>
      <c r="U291" s="180">
        <f t="shared" si="53"/>
        <v>25.714285714285715</v>
      </c>
      <c r="V291" s="181">
        <f t="shared" si="54"/>
        <v>25.714285714285715</v>
      </c>
      <c r="W291" s="181">
        <f t="shared" si="55"/>
        <v>25.714285714285715</v>
      </c>
      <c r="X291" s="39" t="s">
        <v>1064</v>
      </c>
      <c r="Y291" s="40">
        <f t="shared" si="52"/>
        <v>386</v>
      </c>
      <c r="Z291" s="332" t="s">
        <v>3497</v>
      </c>
      <c r="AA291" s="43" t="s">
        <v>1035</v>
      </c>
      <c r="AB291" s="163" t="s">
        <v>3886</v>
      </c>
      <c r="AC291" s="407"/>
    </row>
    <row r="292" spans="1:29" ht="153" hidden="1" customHeight="1" x14ac:dyDescent="0.25">
      <c r="A292" s="32">
        <v>282</v>
      </c>
      <c r="B292" s="33" t="s">
        <v>879</v>
      </c>
      <c r="C292" s="42" t="s">
        <v>32</v>
      </c>
      <c r="D292" s="47" t="s">
        <v>1728</v>
      </c>
      <c r="E292" s="36">
        <v>191</v>
      </c>
      <c r="F292" s="97" t="s">
        <v>2521</v>
      </c>
      <c r="G292" s="38">
        <f t="shared" si="48"/>
        <v>301</v>
      </c>
      <c r="H292" s="98" t="s">
        <v>1069</v>
      </c>
      <c r="I292" s="38">
        <f t="shared" si="49"/>
        <v>257</v>
      </c>
      <c r="J292" s="70" t="s">
        <v>1070</v>
      </c>
      <c r="K292" s="40">
        <f t="shared" si="50"/>
        <v>63</v>
      </c>
      <c r="L292" s="99">
        <v>191</v>
      </c>
      <c r="M292" s="49" t="s">
        <v>1060</v>
      </c>
      <c r="N292" s="38">
        <f t="shared" si="51"/>
        <v>107</v>
      </c>
      <c r="O292" s="49" t="s">
        <v>1033</v>
      </c>
      <c r="P292" s="189">
        <v>2</v>
      </c>
      <c r="Q292" s="185">
        <v>42005</v>
      </c>
      <c r="R292" s="185">
        <v>42156</v>
      </c>
      <c r="S292" s="178">
        <f t="shared" si="47"/>
        <v>21.571428571428573</v>
      </c>
      <c r="T292" s="179">
        <v>1</v>
      </c>
      <c r="U292" s="180">
        <f t="shared" si="53"/>
        <v>21.571428571428573</v>
      </c>
      <c r="V292" s="181">
        <f t="shared" si="54"/>
        <v>21.571428571428573</v>
      </c>
      <c r="W292" s="181">
        <f t="shared" si="55"/>
        <v>21.571428571428573</v>
      </c>
      <c r="X292" s="39" t="s">
        <v>1071</v>
      </c>
      <c r="Y292" s="40">
        <f t="shared" si="52"/>
        <v>60</v>
      </c>
      <c r="Z292" s="332" t="s">
        <v>3497</v>
      </c>
      <c r="AA292" s="43" t="s">
        <v>1035</v>
      </c>
      <c r="AB292" s="163" t="s">
        <v>3886</v>
      </c>
      <c r="AC292" s="407"/>
    </row>
    <row r="293" spans="1:29" ht="121.5" hidden="1" customHeight="1" x14ac:dyDescent="0.25">
      <c r="A293" s="32">
        <v>283</v>
      </c>
      <c r="B293" s="33" t="s">
        <v>881</v>
      </c>
      <c r="C293" s="42" t="s">
        <v>32</v>
      </c>
      <c r="D293" s="47" t="s">
        <v>108</v>
      </c>
      <c r="E293" s="46"/>
      <c r="F293" s="97" t="s">
        <v>2522</v>
      </c>
      <c r="G293" s="38">
        <f t="shared" si="48"/>
        <v>299</v>
      </c>
      <c r="H293" s="98" t="s">
        <v>1069</v>
      </c>
      <c r="I293" s="38">
        <f t="shared" si="49"/>
        <v>257</v>
      </c>
      <c r="J293" s="70" t="s">
        <v>1073</v>
      </c>
      <c r="K293" s="40">
        <f t="shared" si="50"/>
        <v>63</v>
      </c>
      <c r="L293" s="99">
        <v>191</v>
      </c>
      <c r="M293" s="49" t="s">
        <v>1060</v>
      </c>
      <c r="N293" s="38">
        <f t="shared" si="51"/>
        <v>107</v>
      </c>
      <c r="O293" s="49" t="s">
        <v>1074</v>
      </c>
      <c r="P293" s="189">
        <v>1</v>
      </c>
      <c r="Q293" s="185">
        <v>42005</v>
      </c>
      <c r="R293" s="185">
        <v>42185</v>
      </c>
      <c r="S293" s="178">
        <f t="shared" si="47"/>
        <v>25.714285714285715</v>
      </c>
      <c r="T293" s="179">
        <v>1</v>
      </c>
      <c r="U293" s="180">
        <f t="shared" si="53"/>
        <v>25.714285714285715</v>
      </c>
      <c r="V293" s="181">
        <f t="shared" si="54"/>
        <v>25.714285714285715</v>
      </c>
      <c r="W293" s="181">
        <f t="shared" si="55"/>
        <v>25.714285714285715</v>
      </c>
      <c r="X293" s="39" t="s">
        <v>1071</v>
      </c>
      <c r="Y293" s="40">
        <f t="shared" si="52"/>
        <v>60</v>
      </c>
      <c r="Z293" s="332" t="s">
        <v>3497</v>
      </c>
      <c r="AA293" s="43" t="s">
        <v>1035</v>
      </c>
      <c r="AB293" s="163" t="s">
        <v>3886</v>
      </c>
      <c r="AC293" s="407"/>
    </row>
    <row r="294" spans="1:29" ht="121.5" hidden="1" customHeight="1" x14ac:dyDescent="0.25">
      <c r="A294" s="32">
        <v>284</v>
      </c>
      <c r="B294" s="33" t="s">
        <v>887</v>
      </c>
      <c r="C294" s="42" t="s">
        <v>32</v>
      </c>
      <c r="D294" s="47" t="s">
        <v>1728</v>
      </c>
      <c r="E294" s="36">
        <v>192</v>
      </c>
      <c r="F294" s="97" t="s">
        <v>2523</v>
      </c>
      <c r="G294" s="38">
        <f t="shared" si="48"/>
        <v>320</v>
      </c>
      <c r="H294" s="70" t="s">
        <v>1076</v>
      </c>
      <c r="I294" s="38">
        <f t="shared" si="49"/>
        <v>153</v>
      </c>
      <c r="J294" s="49" t="s">
        <v>1077</v>
      </c>
      <c r="K294" s="40">
        <f t="shared" si="50"/>
        <v>62</v>
      </c>
      <c r="L294" s="58">
        <v>192</v>
      </c>
      <c r="M294" s="49" t="s">
        <v>1060</v>
      </c>
      <c r="N294" s="38">
        <f t="shared" si="51"/>
        <v>107</v>
      </c>
      <c r="O294" s="49" t="s">
        <v>1033</v>
      </c>
      <c r="P294" s="189">
        <v>2</v>
      </c>
      <c r="Q294" s="185">
        <v>42005</v>
      </c>
      <c r="R294" s="185">
        <v>42156</v>
      </c>
      <c r="S294" s="178">
        <f t="shared" si="47"/>
        <v>21.571428571428573</v>
      </c>
      <c r="T294" s="179">
        <v>1</v>
      </c>
      <c r="U294" s="180">
        <f t="shared" si="53"/>
        <v>21.571428571428573</v>
      </c>
      <c r="V294" s="181">
        <f t="shared" si="54"/>
        <v>21.571428571428573</v>
      </c>
      <c r="W294" s="181">
        <f t="shared" si="55"/>
        <v>21.571428571428573</v>
      </c>
      <c r="X294" s="39" t="s">
        <v>1078</v>
      </c>
      <c r="Y294" s="40">
        <f t="shared" si="52"/>
        <v>249</v>
      </c>
      <c r="Z294" s="332" t="s">
        <v>3497</v>
      </c>
      <c r="AA294" s="43" t="s">
        <v>1035</v>
      </c>
      <c r="AB294" s="163" t="s">
        <v>3886</v>
      </c>
      <c r="AC294" s="407"/>
    </row>
    <row r="295" spans="1:29" ht="121.5" hidden="1" customHeight="1" x14ac:dyDescent="0.25">
      <c r="A295" s="32">
        <v>285</v>
      </c>
      <c r="B295" s="33" t="s">
        <v>890</v>
      </c>
      <c r="C295" s="42" t="s">
        <v>32</v>
      </c>
      <c r="D295" s="47" t="s">
        <v>108</v>
      </c>
      <c r="E295" s="46"/>
      <c r="F295" s="97" t="s">
        <v>2523</v>
      </c>
      <c r="G295" s="38">
        <f t="shared" si="48"/>
        <v>320</v>
      </c>
      <c r="H295" s="70" t="s">
        <v>1076</v>
      </c>
      <c r="I295" s="38">
        <f t="shared" si="49"/>
        <v>153</v>
      </c>
      <c r="J295" s="49" t="s">
        <v>1080</v>
      </c>
      <c r="K295" s="40">
        <f t="shared" si="50"/>
        <v>62</v>
      </c>
      <c r="L295" s="58">
        <v>192</v>
      </c>
      <c r="M295" s="49" t="s">
        <v>1060</v>
      </c>
      <c r="N295" s="38">
        <f t="shared" si="51"/>
        <v>107</v>
      </c>
      <c r="O295" s="49" t="s">
        <v>1081</v>
      </c>
      <c r="P295" s="189">
        <v>1</v>
      </c>
      <c r="Q295" s="185">
        <v>42005</v>
      </c>
      <c r="R295" s="185">
        <v>42185</v>
      </c>
      <c r="S295" s="178">
        <f t="shared" si="47"/>
        <v>25.714285714285715</v>
      </c>
      <c r="T295" s="179">
        <v>1</v>
      </c>
      <c r="U295" s="180">
        <f t="shared" si="53"/>
        <v>25.714285714285715</v>
      </c>
      <c r="V295" s="181">
        <f t="shared" si="54"/>
        <v>25.714285714285715</v>
      </c>
      <c r="W295" s="181">
        <f t="shared" si="55"/>
        <v>25.714285714285715</v>
      </c>
      <c r="X295" s="39" t="s">
        <v>1082</v>
      </c>
      <c r="Y295" s="40">
        <f t="shared" si="52"/>
        <v>107</v>
      </c>
      <c r="Z295" s="332" t="s">
        <v>3497</v>
      </c>
      <c r="AA295" s="43" t="s">
        <v>1035</v>
      </c>
      <c r="AB295" s="163" t="s">
        <v>3886</v>
      </c>
      <c r="AC295" s="407"/>
    </row>
    <row r="296" spans="1:29" ht="136.5" hidden="1" customHeight="1" x14ac:dyDescent="0.25">
      <c r="A296" s="32">
        <v>286</v>
      </c>
      <c r="B296" s="33" t="s">
        <v>896</v>
      </c>
      <c r="C296" s="42" t="s">
        <v>32</v>
      </c>
      <c r="D296" s="47" t="s">
        <v>1728</v>
      </c>
      <c r="E296" s="36">
        <v>193</v>
      </c>
      <c r="F296" s="97" t="s">
        <v>2524</v>
      </c>
      <c r="G296" s="38">
        <f t="shared" si="48"/>
        <v>340</v>
      </c>
      <c r="H296" s="70" t="s">
        <v>1084</v>
      </c>
      <c r="I296" s="38">
        <f t="shared" si="49"/>
        <v>189</v>
      </c>
      <c r="J296" s="49" t="s">
        <v>1085</v>
      </c>
      <c r="K296" s="40">
        <f t="shared" si="50"/>
        <v>85</v>
      </c>
      <c r="L296" s="58">
        <v>193</v>
      </c>
      <c r="M296" s="49" t="s">
        <v>1086</v>
      </c>
      <c r="N296" s="38">
        <f t="shared" si="51"/>
        <v>131</v>
      </c>
      <c r="O296" s="49" t="s">
        <v>1087</v>
      </c>
      <c r="P296" s="189">
        <v>1</v>
      </c>
      <c r="Q296" s="185">
        <v>42005</v>
      </c>
      <c r="R296" s="185">
        <v>42036</v>
      </c>
      <c r="S296" s="178">
        <f t="shared" si="47"/>
        <v>4.4285714285714288</v>
      </c>
      <c r="T296" s="179">
        <v>1</v>
      </c>
      <c r="U296" s="180">
        <f t="shared" si="53"/>
        <v>4.4285714285714288</v>
      </c>
      <c r="V296" s="181">
        <f t="shared" si="54"/>
        <v>4.4285714285714288</v>
      </c>
      <c r="W296" s="181">
        <f t="shared" si="55"/>
        <v>4.4285714285714288</v>
      </c>
      <c r="X296" s="39" t="s">
        <v>2095</v>
      </c>
      <c r="Y296" s="40">
        <f t="shared" si="52"/>
        <v>295</v>
      </c>
      <c r="Z296" s="332" t="s">
        <v>3497</v>
      </c>
      <c r="AA296" s="43" t="s">
        <v>1035</v>
      </c>
      <c r="AB296" s="163" t="s">
        <v>3886</v>
      </c>
      <c r="AC296" s="407"/>
    </row>
    <row r="297" spans="1:29" ht="136.5" hidden="1" customHeight="1" x14ac:dyDescent="0.25">
      <c r="A297" s="32">
        <v>287</v>
      </c>
      <c r="B297" s="33" t="s">
        <v>901</v>
      </c>
      <c r="C297" s="42" t="s">
        <v>32</v>
      </c>
      <c r="D297" s="47" t="s">
        <v>108</v>
      </c>
      <c r="E297" s="46"/>
      <c r="F297" s="97" t="s">
        <v>2524</v>
      </c>
      <c r="G297" s="38">
        <f t="shared" si="48"/>
        <v>340</v>
      </c>
      <c r="H297" s="70" t="s">
        <v>1084</v>
      </c>
      <c r="I297" s="38">
        <f t="shared" si="49"/>
        <v>189</v>
      </c>
      <c r="J297" s="49" t="s">
        <v>1089</v>
      </c>
      <c r="K297" s="40">
        <f t="shared" si="50"/>
        <v>85</v>
      </c>
      <c r="L297" s="58">
        <v>193</v>
      </c>
      <c r="M297" s="49" t="s">
        <v>1086</v>
      </c>
      <c r="N297" s="38">
        <f t="shared" si="51"/>
        <v>131</v>
      </c>
      <c r="O297" s="49" t="s">
        <v>1090</v>
      </c>
      <c r="P297" s="189">
        <v>1</v>
      </c>
      <c r="Q297" s="185">
        <v>42005</v>
      </c>
      <c r="R297" s="185">
        <v>42036</v>
      </c>
      <c r="S297" s="178">
        <f t="shared" si="47"/>
        <v>4.4285714285714288</v>
      </c>
      <c r="T297" s="179">
        <v>1</v>
      </c>
      <c r="U297" s="180">
        <f t="shared" si="53"/>
        <v>4.4285714285714288</v>
      </c>
      <c r="V297" s="181">
        <f t="shared" si="54"/>
        <v>4.4285714285714288</v>
      </c>
      <c r="W297" s="181">
        <f t="shared" si="55"/>
        <v>4.4285714285714288</v>
      </c>
      <c r="X297" s="39" t="s">
        <v>2095</v>
      </c>
      <c r="Y297" s="40">
        <f t="shared" si="52"/>
        <v>295</v>
      </c>
      <c r="Z297" s="332" t="s">
        <v>3497</v>
      </c>
      <c r="AA297" s="43" t="s">
        <v>1035</v>
      </c>
      <c r="AB297" s="163" t="s">
        <v>3886</v>
      </c>
      <c r="AC297" s="407"/>
    </row>
    <row r="298" spans="1:29" ht="152.25" hidden="1" customHeight="1" x14ac:dyDescent="0.25">
      <c r="A298" s="32">
        <v>288</v>
      </c>
      <c r="B298" s="33" t="s">
        <v>907</v>
      </c>
      <c r="C298" s="42" t="s">
        <v>32</v>
      </c>
      <c r="D298" s="47" t="s">
        <v>1728</v>
      </c>
      <c r="E298" s="36">
        <v>194</v>
      </c>
      <c r="F298" s="97" t="s">
        <v>2525</v>
      </c>
      <c r="G298" s="38">
        <f t="shared" si="48"/>
        <v>375</v>
      </c>
      <c r="H298" s="70" t="s">
        <v>1092</v>
      </c>
      <c r="I298" s="38">
        <f t="shared" si="49"/>
        <v>96</v>
      </c>
      <c r="J298" s="49" t="s">
        <v>1093</v>
      </c>
      <c r="K298" s="40">
        <f t="shared" si="50"/>
        <v>56</v>
      </c>
      <c r="L298" s="58">
        <v>194</v>
      </c>
      <c r="M298" s="49" t="s">
        <v>1060</v>
      </c>
      <c r="N298" s="38">
        <f t="shared" si="51"/>
        <v>107</v>
      </c>
      <c r="O298" s="49" t="s">
        <v>1033</v>
      </c>
      <c r="P298" s="189">
        <v>2</v>
      </c>
      <c r="Q298" s="185">
        <v>42005</v>
      </c>
      <c r="R298" s="185">
        <v>42156</v>
      </c>
      <c r="S298" s="178">
        <f t="shared" si="47"/>
        <v>21.571428571428573</v>
      </c>
      <c r="T298" s="179">
        <v>1</v>
      </c>
      <c r="U298" s="180">
        <f t="shared" si="53"/>
        <v>21.571428571428573</v>
      </c>
      <c r="V298" s="181">
        <f t="shared" si="54"/>
        <v>21.571428571428573</v>
      </c>
      <c r="W298" s="181">
        <f t="shared" si="55"/>
        <v>21.571428571428573</v>
      </c>
      <c r="X298" s="39" t="s">
        <v>1094</v>
      </c>
      <c r="Y298" s="40">
        <f t="shared" si="52"/>
        <v>243</v>
      </c>
      <c r="Z298" s="332" t="s">
        <v>3497</v>
      </c>
      <c r="AA298" s="43" t="s">
        <v>1035</v>
      </c>
      <c r="AB298" s="163" t="s">
        <v>3886</v>
      </c>
      <c r="AC298" s="407"/>
    </row>
    <row r="299" spans="1:29" ht="151.5" hidden="1" customHeight="1" x14ac:dyDescent="0.25">
      <c r="A299" s="32">
        <v>289</v>
      </c>
      <c r="B299" s="33" t="s">
        <v>908</v>
      </c>
      <c r="C299" s="42" t="s">
        <v>32</v>
      </c>
      <c r="D299" s="47" t="s">
        <v>108</v>
      </c>
      <c r="E299" s="46"/>
      <c r="F299" s="97" t="s">
        <v>2526</v>
      </c>
      <c r="G299" s="38">
        <f t="shared" si="48"/>
        <v>375</v>
      </c>
      <c r="H299" s="70" t="s">
        <v>1092</v>
      </c>
      <c r="I299" s="38">
        <f t="shared" si="49"/>
        <v>96</v>
      </c>
      <c r="J299" s="49" t="s">
        <v>1096</v>
      </c>
      <c r="K299" s="40">
        <f t="shared" si="50"/>
        <v>56</v>
      </c>
      <c r="L299" s="58">
        <v>194</v>
      </c>
      <c r="M299" s="49" t="s">
        <v>1060</v>
      </c>
      <c r="N299" s="38">
        <f t="shared" si="51"/>
        <v>107</v>
      </c>
      <c r="O299" s="49" t="s">
        <v>1056</v>
      </c>
      <c r="P299" s="189">
        <v>1</v>
      </c>
      <c r="Q299" s="185">
        <v>42005</v>
      </c>
      <c r="R299" s="185">
        <v>42185</v>
      </c>
      <c r="S299" s="178">
        <f t="shared" si="47"/>
        <v>25.714285714285715</v>
      </c>
      <c r="T299" s="179">
        <v>1</v>
      </c>
      <c r="U299" s="180">
        <f t="shared" si="53"/>
        <v>25.714285714285715</v>
      </c>
      <c r="V299" s="181">
        <f t="shared" si="54"/>
        <v>25.714285714285715</v>
      </c>
      <c r="W299" s="181">
        <f t="shared" si="55"/>
        <v>25.714285714285715</v>
      </c>
      <c r="X299" s="39" t="s">
        <v>1094</v>
      </c>
      <c r="Y299" s="40">
        <f t="shared" si="52"/>
        <v>243</v>
      </c>
      <c r="Z299" s="332" t="s">
        <v>3497</v>
      </c>
      <c r="AA299" s="43" t="s">
        <v>1035</v>
      </c>
      <c r="AB299" s="163" t="s">
        <v>3886</v>
      </c>
      <c r="AC299" s="407"/>
    </row>
    <row r="300" spans="1:29" ht="153" hidden="1" customHeight="1" x14ac:dyDescent="0.25">
      <c r="A300" s="32">
        <v>290</v>
      </c>
      <c r="B300" s="33" t="s">
        <v>2822</v>
      </c>
      <c r="C300" s="42" t="s">
        <v>32</v>
      </c>
      <c r="D300" s="47" t="s">
        <v>1728</v>
      </c>
      <c r="E300" s="36">
        <v>195</v>
      </c>
      <c r="F300" s="97" t="s">
        <v>2527</v>
      </c>
      <c r="G300" s="38">
        <f t="shared" si="48"/>
        <v>328</v>
      </c>
      <c r="H300" s="49" t="s">
        <v>1098</v>
      </c>
      <c r="I300" s="38">
        <f t="shared" si="49"/>
        <v>178</v>
      </c>
      <c r="J300" s="49" t="s">
        <v>1099</v>
      </c>
      <c r="K300" s="40">
        <f t="shared" si="50"/>
        <v>106</v>
      </c>
      <c r="L300" s="58">
        <v>195</v>
      </c>
      <c r="M300" s="49" t="s">
        <v>1100</v>
      </c>
      <c r="N300" s="38">
        <f t="shared" si="51"/>
        <v>81</v>
      </c>
      <c r="O300" s="49" t="s">
        <v>1101</v>
      </c>
      <c r="P300" s="189">
        <v>1</v>
      </c>
      <c r="Q300" s="185">
        <v>42005</v>
      </c>
      <c r="R300" s="185">
        <v>42064</v>
      </c>
      <c r="S300" s="178">
        <f t="shared" si="47"/>
        <v>8.4285714285714288</v>
      </c>
      <c r="T300" s="179">
        <v>1</v>
      </c>
      <c r="U300" s="180">
        <f t="shared" si="53"/>
        <v>8.4285714285714288</v>
      </c>
      <c r="V300" s="181">
        <f t="shared" si="54"/>
        <v>8.4285714285714288</v>
      </c>
      <c r="W300" s="181">
        <f t="shared" si="55"/>
        <v>8.4285714285714288</v>
      </c>
      <c r="X300" s="39" t="s">
        <v>1102</v>
      </c>
      <c r="Y300" s="40">
        <f t="shared" si="52"/>
        <v>105</v>
      </c>
      <c r="Z300" s="332" t="s">
        <v>3497</v>
      </c>
      <c r="AA300" s="43" t="s">
        <v>1035</v>
      </c>
      <c r="AB300" s="163" t="s">
        <v>3886</v>
      </c>
      <c r="AC300" s="407"/>
    </row>
    <row r="301" spans="1:29" ht="153" hidden="1" customHeight="1" x14ac:dyDescent="0.25">
      <c r="A301" s="32">
        <v>291</v>
      </c>
      <c r="B301" s="33" t="s">
        <v>2823</v>
      </c>
      <c r="C301" s="42" t="s">
        <v>32</v>
      </c>
      <c r="D301" s="47" t="s">
        <v>108</v>
      </c>
      <c r="E301" s="46"/>
      <c r="F301" s="97" t="s">
        <v>2527</v>
      </c>
      <c r="G301" s="38">
        <f t="shared" si="48"/>
        <v>328</v>
      </c>
      <c r="H301" s="49" t="s">
        <v>1098</v>
      </c>
      <c r="I301" s="38">
        <f t="shared" si="49"/>
        <v>178</v>
      </c>
      <c r="J301" s="49" t="s">
        <v>1104</v>
      </c>
      <c r="K301" s="40">
        <f t="shared" si="50"/>
        <v>106</v>
      </c>
      <c r="L301" s="58">
        <v>195</v>
      </c>
      <c r="M301" s="49" t="s">
        <v>1105</v>
      </c>
      <c r="N301" s="38">
        <f t="shared" si="51"/>
        <v>80</v>
      </c>
      <c r="O301" s="49" t="s">
        <v>1106</v>
      </c>
      <c r="P301" s="189">
        <v>1</v>
      </c>
      <c r="Q301" s="185">
        <v>42005</v>
      </c>
      <c r="R301" s="185">
        <v>42064</v>
      </c>
      <c r="S301" s="178">
        <f t="shared" si="47"/>
        <v>8.4285714285714288</v>
      </c>
      <c r="T301" s="179">
        <v>1</v>
      </c>
      <c r="U301" s="180">
        <f t="shared" si="53"/>
        <v>8.4285714285714288</v>
      </c>
      <c r="V301" s="181">
        <f t="shared" si="54"/>
        <v>8.4285714285714288</v>
      </c>
      <c r="W301" s="181">
        <f t="shared" si="55"/>
        <v>8.4285714285714288</v>
      </c>
      <c r="X301" s="39" t="s">
        <v>1102</v>
      </c>
      <c r="Y301" s="40">
        <f t="shared" si="52"/>
        <v>105</v>
      </c>
      <c r="Z301" s="332" t="s">
        <v>3497</v>
      </c>
      <c r="AA301" s="43" t="s">
        <v>1035</v>
      </c>
      <c r="AB301" s="163" t="s">
        <v>3886</v>
      </c>
      <c r="AC301" s="407"/>
    </row>
    <row r="302" spans="1:29" ht="183.75" hidden="1" customHeight="1" x14ac:dyDescent="0.25">
      <c r="A302" s="32">
        <v>292</v>
      </c>
      <c r="B302" s="33" t="s">
        <v>911</v>
      </c>
      <c r="C302" s="42" t="s">
        <v>32</v>
      </c>
      <c r="D302" s="47" t="s">
        <v>1728</v>
      </c>
      <c r="E302" s="36">
        <v>196</v>
      </c>
      <c r="F302" s="97" t="s">
        <v>2528</v>
      </c>
      <c r="G302" s="38">
        <f t="shared" si="48"/>
        <v>379</v>
      </c>
      <c r="H302" s="70" t="s">
        <v>1108</v>
      </c>
      <c r="I302" s="38">
        <f t="shared" si="49"/>
        <v>92</v>
      </c>
      <c r="J302" s="49" t="s">
        <v>1109</v>
      </c>
      <c r="K302" s="40">
        <f t="shared" si="50"/>
        <v>76</v>
      </c>
      <c r="L302" s="58">
        <v>196</v>
      </c>
      <c r="M302" s="49" t="s">
        <v>1110</v>
      </c>
      <c r="N302" s="38">
        <f t="shared" si="51"/>
        <v>142</v>
      </c>
      <c r="O302" s="49" t="s">
        <v>1033</v>
      </c>
      <c r="P302" s="189">
        <v>2</v>
      </c>
      <c r="Q302" s="185">
        <v>42005</v>
      </c>
      <c r="R302" s="185">
        <v>42185</v>
      </c>
      <c r="S302" s="178">
        <f t="shared" si="47"/>
        <v>25.714285714285715</v>
      </c>
      <c r="T302" s="179">
        <v>1</v>
      </c>
      <c r="U302" s="180">
        <f t="shared" si="53"/>
        <v>25.714285714285715</v>
      </c>
      <c r="V302" s="181">
        <f t="shared" si="54"/>
        <v>25.714285714285715</v>
      </c>
      <c r="W302" s="181">
        <f t="shared" si="55"/>
        <v>25.714285714285715</v>
      </c>
      <c r="X302" s="39" t="s">
        <v>1111</v>
      </c>
      <c r="Y302" s="40">
        <f t="shared" si="52"/>
        <v>251</v>
      </c>
      <c r="Z302" s="332" t="s">
        <v>3497</v>
      </c>
      <c r="AA302" s="43" t="s">
        <v>1035</v>
      </c>
      <c r="AB302" s="163" t="s">
        <v>3886</v>
      </c>
      <c r="AC302" s="407"/>
    </row>
    <row r="303" spans="1:29" ht="185.25" hidden="1" customHeight="1" x14ac:dyDescent="0.25">
      <c r="A303" s="32">
        <v>293</v>
      </c>
      <c r="B303" s="33" t="s">
        <v>2824</v>
      </c>
      <c r="C303" s="42" t="s">
        <v>32</v>
      </c>
      <c r="D303" s="47" t="s">
        <v>108</v>
      </c>
      <c r="E303" s="46"/>
      <c r="F303" s="97" t="s">
        <v>2529</v>
      </c>
      <c r="G303" s="38">
        <f t="shared" si="48"/>
        <v>380</v>
      </c>
      <c r="H303" s="70" t="s">
        <v>1108</v>
      </c>
      <c r="I303" s="38">
        <f t="shared" si="49"/>
        <v>92</v>
      </c>
      <c r="J303" s="49" t="s">
        <v>1113</v>
      </c>
      <c r="K303" s="40">
        <f t="shared" si="50"/>
        <v>76</v>
      </c>
      <c r="L303" s="58">
        <v>196</v>
      </c>
      <c r="M303" s="49" t="s">
        <v>1110</v>
      </c>
      <c r="N303" s="38">
        <f t="shared" si="51"/>
        <v>142</v>
      </c>
      <c r="O303" s="49" t="s">
        <v>1114</v>
      </c>
      <c r="P303" s="189">
        <v>1</v>
      </c>
      <c r="Q303" s="185">
        <v>42005</v>
      </c>
      <c r="R303" s="185">
        <v>42156</v>
      </c>
      <c r="S303" s="178">
        <f t="shared" si="47"/>
        <v>21.571428571428573</v>
      </c>
      <c r="T303" s="179">
        <v>1</v>
      </c>
      <c r="U303" s="180">
        <f t="shared" si="53"/>
        <v>21.571428571428573</v>
      </c>
      <c r="V303" s="181">
        <f t="shared" si="54"/>
        <v>21.571428571428573</v>
      </c>
      <c r="W303" s="181">
        <f t="shared" si="55"/>
        <v>21.571428571428573</v>
      </c>
      <c r="X303" s="39" t="s">
        <v>1111</v>
      </c>
      <c r="Y303" s="40">
        <f t="shared" si="52"/>
        <v>251</v>
      </c>
      <c r="Z303" s="332" t="s">
        <v>3497</v>
      </c>
      <c r="AA303" s="43" t="s">
        <v>1035</v>
      </c>
      <c r="AB303" s="163" t="s">
        <v>3886</v>
      </c>
      <c r="AC303" s="407"/>
    </row>
    <row r="304" spans="1:29" ht="168" hidden="1" customHeight="1" x14ac:dyDescent="0.25">
      <c r="A304" s="32">
        <v>294</v>
      </c>
      <c r="B304" s="33" t="s">
        <v>918</v>
      </c>
      <c r="C304" s="42" t="s">
        <v>32</v>
      </c>
      <c r="D304" s="47" t="s">
        <v>1728</v>
      </c>
      <c r="E304" s="36">
        <v>197</v>
      </c>
      <c r="F304" s="97" t="s">
        <v>2530</v>
      </c>
      <c r="G304" s="38">
        <f t="shared" si="48"/>
        <v>384</v>
      </c>
      <c r="H304" s="70" t="s">
        <v>1116</v>
      </c>
      <c r="I304" s="38">
        <f t="shared" si="49"/>
        <v>218</v>
      </c>
      <c r="J304" s="49" t="s">
        <v>1117</v>
      </c>
      <c r="K304" s="40">
        <f t="shared" si="50"/>
        <v>76</v>
      </c>
      <c r="L304" s="58">
        <v>197</v>
      </c>
      <c r="M304" s="49" t="s">
        <v>1118</v>
      </c>
      <c r="N304" s="38">
        <f t="shared" si="51"/>
        <v>271</v>
      </c>
      <c r="O304" s="49" t="s">
        <v>1119</v>
      </c>
      <c r="P304" s="189">
        <v>1</v>
      </c>
      <c r="Q304" s="185">
        <v>41974</v>
      </c>
      <c r="R304" s="185">
        <v>42004</v>
      </c>
      <c r="S304" s="178">
        <f t="shared" si="47"/>
        <v>4.2857142857142856</v>
      </c>
      <c r="T304" s="179">
        <v>1</v>
      </c>
      <c r="U304" s="180">
        <f t="shared" si="53"/>
        <v>4.2857142857142856</v>
      </c>
      <c r="V304" s="181">
        <f t="shared" si="54"/>
        <v>4.2857142857142856</v>
      </c>
      <c r="W304" s="181">
        <f t="shared" si="55"/>
        <v>4.2857142857142856</v>
      </c>
      <c r="X304" s="39" t="s">
        <v>1120</v>
      </c>
      <c r="Y304" s="40">
        <f t="shared" si="52"/>
        <v>156</v>
      </c>
      <c r="Z304" s="332" t="s">
        <v>3497</v>
      </c>
      <c r="AA304" s="43" t="s">
        <v>1035</v>
      </c>
      <c r="AB304" s="163" t="s">
        <v>3886</v>
      </c>
      <c r="AC304" s="407"/>
    </row>
    <row r="305" spans="1:29" ht="168" hidden="1" customHeight="1" x14ac:dyDescent="0.25">
      <c r="A305" s="32">
        <v>295</v>
      </c>
      <c r="B305" s="33" t="s">
        <v>924</v>
      </c>
      <c r="C305" s="42" t="s">
        <v>32</v>
      </c>
      <c r="D305" s="47" t="s">
        <v>108</v>
      </c>
      <c r="E305" s="46"/>
      <c r="F305" s="97" t="s">
        <v>2530</v>
      </c>
      <c r="G305" s="38">
        <f t="shared" si="48"/>
        <v>384</v>
      </c>
      <c r="H305" s="70" t="s">
        <v>1116</v>
      </c>
      <c r="I305" s="38">
        <f t="shared" si="49"/>
        <v>218</v>
      </c>
      <c r="J305" s="49" t="s">
        <v>1122</v>
      </c>
      <c r="K305" s="40">
        <f t="shared" si="50"/>
        <v>76</v>
      </c>
      <c r="L305" s="58">
        <v>197</v>
      </c>
      <c r="M305" s="49" t="s">
        <v>1118</v>
      </c>
      <c r="N305" s="38">
        <f t="shared" si="51"/>
        <v>271</v>
      </c>
      <c r="O305" s="49" t="s">
        <v>1123</v>
      </c>
      <c r="P305" s="189">
        <v>0</v>
      </c>
      <c r="Q305" s="185">
        <v>42005</v>
      </c>
      <c r="R305" s="185">
        <v>42369</v>
      </c>
      <c r="S305" s="178">
        <f t="shared" si="47"/>
        <v>52</v>
      </c>
      <c r="T305" s="179">
        <v>1</v>
      </c>
      <c r="U305" s="180">
        <f t="shared" si="53"/>
        <v>52</v>
      </c>
      <c r="V305" s="181">
        <f t="shared" si="54"/>
        <v>52</v>
      </c>
      <c r="W305" s="181">
        <f t="shared" si="55"/>
        <v>52</v>
      </c>
      <c r="X305" s="39" t="s">
        <v>1124</v>
      </c>
      <c r="Y305" s="40">
        <f t="shared" si="52"/>
        <v>168</v>
      </c>
      <c r="Z305" s="332" t="s">
        <v>3497</v>
      </c>
      <c r="AA305" s="43" t="s">
        <v>1035</v>
      </c>
      <c r="AB305" s="163" t="s">
        <v>3886</v>
      </c>
      <c r="AC305" s="407"/>
    </row>
    <row r="306" spans="1:29" ht="168" hidden="1" customHeight="1" x14ac:dyDescent="0.25">
      <c r="A306" s="32">
        <v>296</v>
      </c>
      <c r="B306" s="33" t="s">
        <v>929</v>
      </c>
      <c r="C306" s="42" t="s">
        <v>32</v>
      </c>
      <c r="D306" s="47" t="s">
        <v>1728</v>
      </c>
      <c r="E306" s="36">
        <v>198</v>
      </c>
      <c r="F306" s="97" t="s">
        <v>2531</v>
      </c>
      <c r="G306" s="38">
        <f t="shared" si="48"/>
        <v>366</v>
      </c>
      <c r="H306" s="39" t="s">
        <v>1126</v>
      </c>
      <c r="I306" s="38">
        <f t="shared" si="49"/>
        <v>387</v>
      </c>
      <c r="J306" s="49" t="s">
        <v>1127</v>
      </c>
      <c r="K306" s="40">
        <f t="shared" si="50"/>
        <v>36</v>
      </c>
      <c r="L306" s="58">
        <v>198</v>
      </c>
      <c r="M306" s="49" t="s">
        <v>1128</v>
      </c>
      <c r="N306" s="38">
        <f t="shared" si="51"/>
        <v>60</v>
      </c>
      <c r="O306" s="49" t="s">
        <v>1129</v>
      </c>
      <c r="P306" s="189">
        <v>1</v>
      </c>
      <c r="Q306" s="185">
        <v>42005</v>
      </c>
      <c r="R306" s="185">
        <v>42093</v>
      </c>
      <c r="S306" s="178">
        <f t="shared" si="47"/>
        <v>12.571428571428571</v>
      </c>
      <c r="T306" s="179">
        <v>1</v>
      </c>
      <c r="U306" s="180">
        <f t="shared" si="53"/>
        <v>12.571428571428571</v>
      </c>
      <c r="V306" s="181">
        <f t="shared" si="54"/>
        <v>12.571428571428571</v>
      </c>
      <c r="W306" s="181">
        <f t="shared" si="55"/>
        <v>12.571428571428571</v>
      </c>
      <c r="X306" s="39" t="s">
        <v>4191</v>
      </c>
      <c r="Y306" s="40">
        <f t="shared" si="52"/>
        <v>146</v>
      </c>
      <c r="Z306" s="332" t="s">
        <v>3497</v>
      </c>
      <c r="AA306" s="43" t="s">
        <v>1035</v>
      </c>
      <c r="AB306" s="163" t="s">
        <v>3886</v>
      </c>
      <c r="AC306" s="407"/>
    </row>
    <row r="307" spans="1:29" ht="150" hidden="1" customHeight="1" x14ac:dyDescent="0.25">
      <c r="A307" s="32">
        <v>297</v>
      </c>
      <c r="B307" s="33" t="s">
        <v>934</v>
      </c>
      <c r="C307" s="42" t="s">
        <v>32</v>
      </c>
      <c r="D307" s="47" t="s">
        <v>108</v>
      </c>
      <c r="E307" s="36"/>
      <c r="F307" s="97" t="s">
        <v>2701</v>
      </c>
      <c r="G307" s="38">
        <f t="shared" si="48"/>
        <v>364</v>
      </c>
      <c r="H307" s="39" t="s">
        <v>1126</v>
      </c>
      <c r="I307" s="38">
        <f t="shared" si="49"/>
        <v>387</v>
      </c>
      <c r="J307" s="49" t="s">
        <v>1131</v>
      </c>
      <c r="K307" s="40">
        <f t="shared" si="50"/>
        <v>36</v>
      </c>
      <c r="L307" s="58">
        <v>198</v>
      </c>
      <c r="M307" s="49" t="s">
        <v>1128</v>
      </c>
      <c r="N307" s="38">
        <f t="shared" si="51"/>
        <v>60</v>
      </c>
      <c r="O307" s="49" t="s">
        <v>1132</v>
      </c>
      <c r="P307" s="189">
        <v>4</v>
      </c>
      <c r="Q307" s="185">
        <v>42005</v>
      </c>
      <c r="R307" s="185">
        <v>42339</v>
      </c>
      <c r="S307" s="178">
        <f t="shared" si="47"/>
        <v>47.714285714285715</v>
      </c>
      <c r="T307" s="179">
        <v>1</v>
      </c>
      <c r="U307" s="180">
        <f t="shared" si="53"/>
        <v>47.714285714285715</v>
      </c>
      <c r="V307" s="181">
        <f t="shared" si="54"/>
        <v>47.714285714285715</v>
      </c>
      <c r="W307" s="181">
        <f t="shared" si="55"/>
        <v>47.714285714285715</v>
      </c>
      <c r="X307" s="39" t="s">
        <v>4191</v>
      </c>
      <c r="Y307" s="40">
        <f t="shared" si="52"/>
        <v>146</v>
      </c>
      <c r="Z307" s="332" t="s">
        <v>3497</v>
      </c>
      <c r="AA307" s="43" t="s">
        <v>1035</v>
      </c>
      <c r="AB307" s="163" t="s">
        <v>3886</v>
      </c>
      <c r="AC307" s="407"/>
    </row>
    <row r="308" spans="1:29" ht="168" hidden="1" customHeight="1" x14ac:dyDescent="0.25">
      <c r="A308" s="32">
        <v>298</v>
      </c>
      <c r="B308" s="33" t="s">
        <v>940</v>
      </c>
      <c r="C308" s="42" t="s">
        <v>32</v>
      </c>
      <c r="D308" s="47" t="s">
        <v>1728</v>
      </c>
      <c r="E308" s="36">
        <v>199</v>
      </c>
      <c r="F308" s="97" t="s">
        <v>2532</v>
      </c>
      <c r="G308" s="38">
        <f t="shared" si="48"/>
        <v>363</v>
      </c>
      <c r="H308" s="100" t="s">
        <v>1134</v>
      </c>
      <c r="I308" s="38">
        <f t="shared" si="49"/>
        <v>181</v>
      </c>
      <c r="J308" s="49" t="s">
        <v>1135</v>
      </c>
      <c r="K308" s="40">
        <f t="shared" si="50"/>
        <v>177</v>
      </c>
      <c r="L308" s="58">
        <v>199</v>
      </c>
      <c r="M308" s="49" t="s">
        <v>1136</v>
      </c>
      <c r="N308" s="38">
        <f t="shared" si="51"/>
        <v>233</v>
      </c>
      <c r="O308" s="49" t="s">
        <v>464</v>
      </c>
      <c r="P308" s="189">
        <v>2</v>
      </c>
      <c r="Q308" s="185">
        <v>42005</v>
      </c>
      <c r="R308" s="185">
        <v>42093</v>
      </c>
      <c r="S308" s="178">
        <f t="shared" si="47"/>
        <v>12.571428571428571</v>
      </c>
      <c r="T308" s="179">
        <v>1</v>
      </c>
      <c r="U308" s="180">
        <f t="shared" si="53"/>
        <v>12.571428571428571</v>
      </c>
      <c r="V308" s="181">
        <f t="shared" si="54"/>
        <v>12.571428571428571</v>
      </c>
      <c r="W308" s="181">
        <f t="shared" si="55"/>
        <v>12.571428571428571</v>
      </c>
      <c r="X308" s="39" t="s">
        <v>1137</v>
      </c>
      <c r="Y308" s="40">
        <f t="shared" si="52"/>
        <v>285</v>
      </c>
      <c r="Z308" s="332" t="s">
        <v>3497</v>
      </c>
      <c r="AA308" s="43" t="s">
        <v>1035</v>
      </c>
      <c r="AB308" s="163" t="s">
        <v>3886</v>
      </c>
      <c r="AC308" s="407"/>
    </row>
    <row r="309" spans="1:29" ht="168" hidden="1" customHeight="1" x14ac:dyDescent="0.25">
      <c r="A309" s="32">
        <v>299</v>
      </c>
      <c r="B309" s="33" t="s">
        <v>944</v>
      </c>
      <c r="C309" s="42" t="s">
        <v>32</v>
      </c>
      <c r="D309" s="47" t="s">
        <v>108</v>
      </c>
      <c r="E309" s="46"/>
      <c r="F309" s="97" t="s">
        <v>2532</v>
      </c>
      <c r="G309" s="38">
        <f t="shared" si="48"/>
        <v>363</v>
      </c>
      <c r="H309" s="100" t="s">
        <v>1134</v>
      </c>
      <c r="I309" s="38">
        <f t="shared" si="49"/>
        <v>181</v>
      </c>
      <c r="J309" s="49" t="s">
        <v>1139</v>
      </c>
      <c r="K309" s="40">
        <f t="shared" si="50"/>
        <v>180</v>
      </c>
      <c r="L309" s="58">
        <v>199</v>
      </c>
      <c r="M309" s="49" t="s">
        <v>1136</v>
      </c>
      <c r="N309" s="38">
        <f t="shared" si="51"/>
        <v>233</v>
      </c>
      <c r="O309" s="49" t="s">
        <v>1140</v>
      </c>
      <c r="P309" s="189">
        <v>1</v>
      </c>
      <c r="Q309" s="185">
        <v>42005</v>
      </c>
      <c r="R309" s="185">
        <v>42369</v>
      </c>
      <c r="S309" s="178">
        <f t="shared" si="47"/>
        <v>52</v>
      </c>
      <c r="T309" s="179">
        <v>1</v>
      </c>
      <c r="U309" s="180">
        <f t="shared" si="53"/>
        <v>52</v>
      </c>
      <c r="V309" s="181">
        <f t="shared" si="54"/>
        <v>52</v>
      </c>
      <c r="W309" s="181">
        <f t="shared" si="55"/>
        <v>52</v>
      </c>
      <c r="X309" s="39" t="s">
        <v>1141</v>
      </c>
      <c r="Y309" s="40">
        <f t="shared" si="52"/>
        <v>369</v>
      </c>
      <c r="Z309" s="332" t="s">
        <v>3497</v>
      </c>
      <c r="AA309" s="43" t="s">
        <v>1035</v>
      </c>
      <c r="AB309" s="163" t="s">
        <v>3886</v>
      </c>
      <c r="AC309" s="407"/>
    </row>
    <row r="310" spans="1:29" ht="136.5" hidden="1" customHeight="1" x14ac:dyDescent="0.25">
      <c r="A310" s="32">
        <v>300</v>
      </c>
      <c r="B310" s="33" t="s">
        <v>947</v>
      </c>
      <c r="C310" s="42" t="s">
        <v>32</v>
      </c>
      <c r="D310" s="47" t="s">
        <v>1728</v>
      </c>
      <c r="E310" s="36">
        <v>200</v>
      </c>
      <c r="F310" s="97" t="s">
        <v>2533</v>
      </c>
      <c r="G310" s="38">
        <f t="shared" si="48"/>
        <v>367</v>
      </c>
      <c r="H310" s="70" t="s">
        <v>2108</v>
      </c>
      <c r="I310" s="38">
        <f t="shared" si="49"/>
        <v>185</v>
      </c>
      <c r="J310" s="49" t="s">
        <v>1143</v>
      </c>
      <c r="K310" s="40">
        <f t="shared" si="50"/>
        <v>93</v>
      </c>
      <c r="L310" s="58">
        <v>200</v>
      </c>
      <c r="M310" s="49" t="s">
        <v>1144</v>
      </c>
      <c r="N310" s="38">
        <f t="shared" si="51"/>
        <v>90</v>
      </c>
      <c r="O310" s="49" t="s">
        <v>1145</v>
      </c>
      <c r="P310" s="189">
        <v>1</v>
      </c>
      <c r="Q310" s="185">
        <v>42005</v>
      </c>
      <c r="R310" s="185">
        <v>42369</v>
      </c>
      <c r="S310" s="178">
        <f t="shared" si="47"/>
        <v>52</v>
      </c>
      <c r="T310" s="179">
        <v>1</v>
      </c>
      <c r="U310" s="180">
        <f t="shared" si="53"/>
        <v>52</v>
      </c>
      <c r="V310" s="181">
        <f t="shared" si="54"/>
        <v>52</v>
      </c>
      <c r="W310" s="181">
        <f t="shared" si="55"/>
        <v>52</v>
      </c>
      <c r="X310" s="39" t="s">
        <v>1146</v>
      </c>
      <c r="Y310" s="40">
        <f t="shared" si="52"/>
        <v>338</v>
      </c>
      <c r="Z310" s="332" t="s">
        <v>3497</v>
      </c>
      <c r="AA310" s="43" t="s">
        <v>1035</v>
      </c>
      <c r="AB310" s="163" t="s">
        <v>3886</v>
      </c>
      <c r="AC310" s="407"/>
    </row>
    <row r="311" spans="1:29" ht="136.5" hidden="1" customHeight="1" x14ac:dyDescent="0.25">
      <c r="A311" s="32">
        <v>301</v>
      </c>
      <c r="B311" s="33" t="s">
        <v>948</v>
      </c>
      <c r="C311" s="42" t="s">
        <v>32</v>
      </c>
      <c r="D311" s="47" t="s">
        <v>108</v>
      </c>
      <c r="E311" s="46"/>
      <c r="F311" s="97" t="s">
        <v>2533</v>
      </c>
      <c r="G311" s="38">
        <f t="shared" si="48"/>
        <v>367</v>
      </c>
      <c r="H311" s="70" t="s">
        <v>2108</v>
      </c>
      <c r="I311" s="38">
        <f t="shared" si="49"/>
        <v>185</v>
      </c>
      <c r="J311" s="49" t="s">
        <v>1148</v>
      </c>
      <c r="K311" s="40">
        <f t="shared" si="50"/>
        <v>94</v>
      </c>
      <c r="L311" s="58">
        <v>200</v>
      </c>
      <c r="M311" s="49" t="s">
        <v>1144</v>
      </c>
      <c r="N311" s="38">
        <f t="shared" si="51"/>
        <v>90</v>
      </c>
      <c r="O311" s="49" t="s">
        <v>1149</v>
      </c>
      <c r="P311" s="189">
        <v>1</v>
      </c>
      <c r="Q311" s="185">
        <v>42005</v>
      </c>
      <c r="R311" s="185">
        <v>42369</v>
      </c>
      <c r="S311" s="178">
        <f t="shared" si="47"/>
        <v>52</v>
      </c>
      <c r="T311" s="179">
        <v>1</v>
      </c>
      <c r="U311" s="180">
        <f t="shared" si="53"/>
        <v>52</v>
      </c>
      <c r="V311" s="181">
        <f t="shared" si="54"/>
        <v>52</v>
      </c>
      <c r="W311" s="181">
        <f t="shared" si="55"/>
        <v>52</v>
      </c>
      <c r="X311" s="39" t="s">
        <v>1150</v>
      </c>
      <c r="Y311" s="40">
        <f t="shared" si="52"/>
        <v>368</v>
      </c>
      <c r="Z311" s="332" t="s">
        <v>3497</v>
      </c>
      <c r="AA311" s="43" t="s">
        <v>1035</v>
      </c>
      <c r="AB311" s="163" t="s">
        <v>3886</v>
      </c>
      <c r="AC311" s="407"/>
    </row>
    <row r="312" spans="1:29" ht="137.25" hidden="1" customHeight="1" x14ac:dyDescent="0.25">
      <c r="A312" s="32">
        <v>302</v>
      </c>
      <c r="B312" s="33" t="s">
        <v>2825</v>
      </c>
      <c r="C312" s="42" t="s">
        <v>32</v>
      </c>
      <c r="D312" s="47" t="s">
        <v>1728</v>
      </c>
      <c r="E312" s="36">
        <v>201</v>
      </c>
      <c r="F312" s="97" t="s">
        <v>2534</v>
      </c>
      <c r="G312" s="38">
        <f t="shared" si="48"/>
        <v>369</v>
      </c>
      <c r="H312" s="39" t="s">
        <v>1152</v>
      </c>
      <c r="I312" s="38">
        <f t="shared" si="49"/>
        <v>285</v>
      </c>
      <c r="J312" s="70" t="s">
        <v>1153</v>
      </c>
      <c r="K312" s="40">
        <f t="shared" si="50"/>
        <v>165</v>
      </c>
      <c r="L312" s="99">
        <v>201</v>
      </c>
      <c r="M312" s="49" t="s">
        <v>1154</v>
      </c>
      <c r="N312" s="38">
        <f t="shared" si="51"/>
        <v>102</v>
      </c>
      <c r="O312" s="49" t="s">
        <v>750</v>
      </c>
      <c r="P312" s="189">
        <v>1</v>
      </c>
      <c r="Q312" s="185">
        <v>42005</v>
      </c>
      <c r="R312" s="185">
        <v>42064</v>
      </c>
      <c r="S312" s="178">
        <f t="shared" si="47"/>
        <v>8.4285714285714288</v>
      </c>
      <c r="T312" s="179">
        <v>1</v>
      </c>
      <c r="U312" s="180">
        <f t="shared" si="53"/>
        <v>8.4285714285714288</v>
      </c>
      <c r="V312" s="181">
        <f t="shared" si="54"/>
        <v>8.4285714285714288</v>
      </c>
      <c r="W312" s="181">
        <f t="shared" si="55"/>
        <v>8.4285714285714288</v>
      </c>
      <c r="X312" s="39" t="s">
        <v>1155</v>
      </c>
      <c r="Y312" s="40">
        <f t="shared" si="52"/>
        <v>226</v>
      </c>
      <c r="Z312" s="332" t="s">
        <v>3497</v>
      </c>
      <c r="AA312" s="43" t="s">
        <v>1035</v>
      </c>
      <c r="AB312" s="163" t="s">
        <v>3886</v>
      </c>
      <c r="AC312" s="407"/>
    </row>
    <row r="313" spans="1:29" ht="137.25" hidden="1" customHeight="1" x14ac:dyDescent="0.25">
      <c r="A313" s="32">
        <v>303</v>
      </c>
      <c r="B313" s="33" t="s">
        <v>957</v>
      </c>
      <c r="C313" s="42" t="s">
        <v>32</v>
      </c>
      <c r="D313" s="47" t="s">
        <v>108</v>
      </c>
      <c r="E313" s="46"/>
      <c r="F313" s="97" t="s">
        <v>2534</v>
      </c>
      <c r="G313" s="38">
        <f t="shared" si="48"/>
        <v>369</v>
      </c>
      <c r="H313" s="39" t="s">
        <v>1152</v>
      </c>
      <c r="I313" s="38">
        <f t="shared" si="49"/>
        <v>285</v>
      </c>
      <c r="J313" s="70" t="s">
        <v>1157</v>
      </c>
      <c r="K313" s="40">
        <f t="shared" si="50"/>
        <v>165</v>
      </c>
      <c r="L313" s="99">
        <v>201</v>
      </c>
      <c r="M313" s="49" t="s">
        <v>1154</v>
      </c>
      <c r="N313" s="38">
        <f t="shared" si="51"/>
        <v>102</v>
      </c>
      <c r="O313" s="49" t="s">
        <v>1158</v>
      </c>
      <c r="P313" s="189">
        <v>1</v>
      </c>
      <c r="Q313" s="185">
        <v>42005</v>
      </c>
      <c r="R313" s="185">
        <v>42339</v>
      </c>
      <c r="S313" s="178">
        <f t="shared" si="47"/>
        <v>47.714285714285715</v>
      </c>
      <c r="T313" s="179">
        <v>1</v>
      </c>
      <c r="U313" s="180">
        <f t="shared" si="53"/>
        <v>47.714285714285715</v>
      </c>
      <c r="V313" s="181">
        <f t="shared" si="54"/>
        <v>47.714285714285715</v>
      </c>
      <c r="W313" s="181">
        <f t="shared" si="55"/>
        <v>47.714285714285715</v>
      </c>
      <c r="X313" s="39" t="s">
        <v>1159</v>
      </c>
      <c r="Y313" s="40">
        <f t="shared" si="52"/>
        <v>136</v>
      </c>
      <c r="Z313" s="332" t="s">
        <v>3497</v>
      </c>
      <c r="AA313" s="43" t="s">
        <v>1035</v>
      </c>
      <c r="AB313" s="163" t="s">
        <v>3886</v>
      </c>
      <c r="AC313" s="407"/>
    </row>
    <row r="314" spans="1:29" ht="137.25" hidden="1" customHeight="1" x14ac:dyDescent="0.25">
      <c r="A314" s="32">
        <v>304</v>
      </c>
      <c r="B314" s="33" t="s">
        <v>958</v>
      </c>
      <c r="C314" s="42" t="s">
        <v>32</v>
      </c>
      <c r="D314" s="51" t="s">
        <v>33</v>
      </c>
      <c r="E314" s="36">
        <v>202</v>
      </c>
      <c r="F314" s="97" t="s">
        <v>2535</v>
      </c>
      <c r="G314" s="38">
        <f t="shared" si="48"/>
        <v>346</v>
      </c>
      <c r="H314" s="39" t="s">
        <v>1161</v>
      </c>
      <c r="I314" s="38">
        <f t="shared" si="49"/>
        <v>327</v>
      </c>
      <c r="J314" s="49" t="s">
        <v>1162</v>
      </c>
      <c r="K314" s="40">
        <f t="shared" si="50"/>
        <v>75</v>
      </c>
      <c r="L314" s="58">
        <v>202</v>
      </c>
      <c r="M314" s="49" t="s">
        <v>1163</v>
      </c>
      <c r="N314" s="38">
        <f t="shared" si="51"/>
        <v>101</v>
      </c>
      <c r="O314" s="49" t="s">
        <v>750</v>
      </c>
      <c r="P314" s="189">
        <v>1</v>
      </c>
      <c r="Q314" s="185">
        <v>42005</v>
      </c>
      <c r="R314" s="185">
        <v>42064</v>
      </c>
      <c r="S314" s="178">
        <f t="shared" si="47"/>
        <v>8.4285714285714288</v>
      </c>
      <c r="T314" s="179">
        <v>1</v>
      </c>
      <c r="U314" s="180">
        <f t="shared" si="53"/>
        <v>8.4285714285714288</v>
      </c>
      <c r="V314" s="181">
        <f t="shared" si="54"/>
        <v>8.4285714285714288</v>
      </c>
      <c r="W314" s="181">
        <f t="shared" si="55"/>
        <v>8.4285714285714288</v>
      </c>
      <c r="X314" s="39" t="s">
        <v>1164</v>
      </c>
      <c r="Y314" s="40">
        <f t="shared" si="52"/>
        <v>369</v>
      </c>
      <c r="Z314" s="332" t="s">
        <v>3497</v>
      </c>
      <c r="AA314" s="43" t="s">
        <v>1035</v>
      </c>
      <c r="AB314" s="163" t="s">
        <v>3886</v>
      </c>
      <c r="AC314" s="407"/>
    </row>
    <row r="315" spans="1:29" ht="137.25" hidden="1" customHeight="1" x14ac:dyDescent="0.25">
      <c r="A315" s="32">
        <v>305</v>
      </c>
      <c r="B315" s="33" t="s">
        <v>2826</v>
      </c>
      <c r="C315" s="42" t="s">
        <v>32</v>
      </c>
      <c r="D315" s="51" t="s">
        <v>33</v>
      </c>
      <c r="E315" s="52"/>
      <c r="F315" s="97" t="s">
        <v>2535</v>
      </c>
      <c r="G315" s="38">
        <f t="shared" si="48"/>
        <v>346</v>
      </c>
      <c r="H315" s="39" t="s">
        <v>1161</v>
      </c>
      <c r="I315" s="38">
        <f t="shared" si="49"/>
        <v>327</v>
      </c>
      <c r="J315" s="49" t="s">
        <v>1166</v>
      </c>
      <c r="K315" s="40">
        <f t="shared" si="50"/>
        <v>75</v>
      </c>
      <c r="L315" s="58">
        <v>202</v>
      </c>
      <c r="M315" s="49" t="s">
        <v>1163</v>
      </c>
      <c r="N315" s="38">
        <f t="shared" si="51"/>
        <v>101</v>
      </c>
      <c r="O315" s="49" t="s">
        <v>1167</v>
      </c>
      <c r="P315" s="189">
        <v>1</v>
      </c>
      <c r="Q315" s="185">
        <v>42005</v>
      </c>
      <c r="R315" s="185">
        <v>42339</v>
      </c>
      <c r="S315" s="178">
        <f t="shared" si="47"/>
        <v>47.714285714285715</v>
      </c>
      <c r="T315" s="179">
        <v>1</v>
      </c>
      <c r="U315" s="180">
        <f t="shared" si="53"/>
        <v>47.714285714285715</v>
      </c>
      <c r="V315" s="181">
        <f t="shared" si="54"/>
        <v>47.714285714285715</v>
      </c>
      <c r="W315" s="181">
        <f t="shared" si="55"/>
        <v>47.714285714285715</v>
      </c>
      <c r="X315" s="39" t="s">
        <v>1164</v>
      </c>
      <c r="Y315" s="40">
        <f t="shared" si="52"/>
        <v>369</v>
      </c>
      <c r="Z315" s="332" t="s">
        <v>3497</v>
      </c>
      <c r="AA315" s="43" t="s">
        <v>1035</v>
      </c>
      <c r="AB315" s="163" t="s">
        <v>3886</v>
      </c>
      <c r="AC315" s="407"/>
    </row>
    <row r="316" spans="1:29" ht="168" hidden="1" customHeight="1" x14ac:dyDescent="0.25">
      <c r="A316" s="32">
        <v>306</v>
      </c>
      <c r="B316" s="33" t="s">
        <v>2827</v>
      </c>
      <c r="C316" s="42" t="s">
        <v>32</v>
      </c>
      <c r="D316" s="101" t="s">
        <v>33</v>
      </c>
      <c r="E316" s="36">
        <v>203</v>
      </c>
      <c r="F316" s="97" t="s">
        <v>2536</v>
      </c>
      <c r="G316" s="38">
        <f t="shared" si="48"/>
        <v>344</v>
      </c>
      <c r="H316" s="100" t="s">
        <v>1169</v>
      </c>
      <c r="I316" s="38">
        <f t="shared" si="49"/>
        <v>387</v>
      </c>
      <c r="J316" s="49" t="s">
        <v>1170</v>
      </c>
      <c r="K316" s="40">
        <f t="shared" si="50"/>
        <v>91</v>
      </c>
      <c r="L316" s="58">
        <v>203</v>
      </c>
      <c r="M316" s="49" t="s">
        <v>1171</v>
      </c>
      <c r="N316" s="38">
        <f t="shared" si="51"/>
        <v>81</v>
      </c>
      <c r="O316" s="49" t="s">
        <v>1172</v>
      </c>
      <c r="P316" s="189">
        <v>1</v>
      </c>
      <c r="Q316" s="185">
        <v>42005</v>
      </c>
      <c r="R316" s="185">
        <v>42369</v>
      </c>
      <c r="S316" s="178">
        <f t="shared" si="47"/>
        <v>52</v>
      </c>
      <c r="T316" s="179">
        <v>1</v>
      </c>
      <c r="U316" s="180">
        <f t="shared" si="53"/>
        <v>52</v>
      </c>
      <c r="V316" s="181">
        <f t="shared" si="54"/>
        <v>52</v>
      </c>
      <c r="W316" s="181">
        <f t="shared" si="55"/>
        <v>52</v>
      </c>
      <c r="X316" s="39" t="s">
        <v>1173</v>
      </c>
      <c r="Y316" s="40">
        <f t="shared" si="52"/>
        <v>304</v>
      </c>
      <c r="Z316" s="332" t="s">
        <v>3497</v>
      </c>
      <c r="AA316" s="43" t="s">
        <v>1035</v>
      </c>
      <c r="AB316" s="163" t="s">
        <v>3886</v>
      </c>
      <c r="AC316" s="407"/>
    </row>
    <row r="317" spans="1:29" ht="168" hidden="1" customHeight="1" x14ac:dyDescent="0.25">
      <c r="A317" s="32">
        <v>307</v>
      </c>
      <c r="B317" s="33" t="s">
        <v>2828</v>
      </c>
      <c r="C317" s="42" t="s">
        <v>32</v>
      </c>
      <c r="D317" s="101" t="s">
        <v>33</v>
      </c>
      <c r="E317" s="73"/>
      <c r="F317" s="97" t="s">
        <v>2536</v>
      </c>
      <c r="G317" s="38">
        <f t="shared" si="48"/>
        <v>344</v>
      </c>
      <c r="H317" s="100" t="s">
        <v>1169</v>
      </c>
      <c r="I317" s="38">
        <f t="shared" si="49"/>
        <v>387</v>
      </c>
      <c r="J317" s="49" t="s">
        <v>1175</v>
      </c>
      <c r="K317" s="40">
        <f t="shared" si="50"/>
        <v>91</v>
      </c>
      <c r="L317" s="58">
        <v>203</v>
      </c>
      <c r="M317" s="49" t="s">
        <v>1171</v>
      </c>
      <c r="N317" s="38">
        <f t="shared" si="51"/>
        <v>81</v>
      </c>
      <c r="O317" s="49" t="s">
        <v>1176</v>
      </c>
      <c r="P317" s="189">
        <v>1</v>
      </c>
      <c r="Q317" s="185">
        <v>42005</v>
      </c>
      <c r="R317" s="185">
        <v>42369</v>
      </c>
      <c r="S317" s="178">
        <f t="shared" si="47"/>
        <v>52</v>
      </c>
      <c r="T317" s="179">
        <v>1</v>
      </c>
      <c r="U317" s="180">
        <f t="shared" si="53"/>
        <v>52</v>
      </c>
      <c r="V317" s="181">
        <f t="shared" si="54"/>
        <v>52</v>
      </c>
      <c r="W317" s="181">
        <f t="shared" si="55"/>
        <v>52</v>
      </c>
      <c r="X317" s="39" t="s">
        <v>1173</v>
      </c>
      <c r="Y317" s="40">
        <f t="shared" si="52"/>
        <v>304</v>
      </c>
      <c r="Z317" s="332" t="s">
        <v>3497</v>
      </c>
      <c r="AA317" s="43" t="s">
        <v>1035</v>
      </c>
      <c r="AB317" s="163" t="s">
        <v>3886</v>
      </c>
      <c r="AC317" s="407"/>
    </row>
    <row r="318" spans="1:29" ht="151.5" hidden="1" customHeight="1" x14ac:dyDescent="0.25">
      <c r="A318" s="32">
        <v>308</v>
      </c>
      <c r="B318" s="33" t="s">
        <v>2829</v>
      </c>
      <c r="C318" s="42" t="s">
        <v>32</v>
      </c>
      <c r="D318" s="101" t="s">
        <v>33</v>
      </c>
      <c r="E318" s="36">
        <v>204</v>
      </c>
      <c r="F318" s="97" t="s">
        <v>2537</v>
      </c>
      <c r="G318" s="38">
        <f t="shared" si="48"/>
        <v>383</v>
      </c>
      <c r="H318" s="70" t="s">
        <v>1178</v>
      </c>
      <c r="I318" s="38">
        <f t="shared" si="49"/>
        <v>269</v>
      </c>
      <c r="J318" s="49" t="s">
        <v>1179</v>
      </c>
      <c r="K318" s="40">
        <f t="shared" si="50"/>
        <v>156</v>
      </c>
      <c r="L318" s="58">
        <v>204</v>
      </c>
      <c r="M318" s="49" t="s">
        <v>1180</v>
      </c>
      <c r="N318" s="38">
        <f t="shared" si="51"/>
        <v>158</v>
      </c>
      <c r="O318" s="49" t="s">
        <v>1181</v>
      </c>
      <c r="P318" s="189">
        <v>1</v>
      </c>
      <c r="Q318" s="185">
        <v>42005</v>
      </c>
      <c r="R318" s="185">
        <v>42093</v>
      </c>
      <c r="S318" s="178">
        <f t="shared" si="47"/>
        <v>12.571428571428571</v>
      </c>
      <c r="T318" s="179">
        <v>1</v>
      </c>
      <c r="U318" s="180">
        <f t="shared" si="53"/>
        <v>12.571428571428571</v>
      </c>
      <c r="V318" s="181">
        <f t="shared" si="54"/>
        <v>12.571428571428571</v>
      </c>
      <c r="W318" s="181">
        <f t="shared" si="55"/>
        <v>12.571428571428571</v>
      </c>
      <c r="X318" s="39" t="s">
        <v>1182</v>
      </c>
      <c r="Y318" s="40">
        <f t="shared" si="52"/>
        <v>157</v>
      </c>
      <c r="Z318" s="332" t="s">
        <v>3497</v>
      </c>
      <c r="AA318" s="43" t="s">
        <v>1035</v>
      </c>
      <c r="AB318" s="163" t="s">
        <v>3886</v>
      </c>
      <c r="AC318" s="407"/>
    </row>
    <row r="319" spans="1:29" ht="151.5" hidden="1" customHeight="1" x14ac:dyDescent="0.25">
      <c r="A319" s="32">
        <v>309</v>
      </c>
      <c r="B319" s="33" t="s">
        <v>2830</v>
      </c>
      <c r="C319" s="42" t="s">
        <v>32</v>
      </c>
      <c r="D319" s="101" t="s">
        <v>33</v>
      </c>
      <c r="E319" s="73"/>
      <c r="F319" s="97" t="s">
        <v>2538</v>
      </c>
      <c r="G319" s="38">
        <f t="shared" si="48"/>
        <v>384</v>
      </c>
      <c r="H319" s="70" t="s">
        <v>1178</v>
      </c>
      <c r="I319" s="38">
        <f t="shared" si="49"/>
        <v>269</v>
      </c>
      <c r="J319" s="49" t="s">
        <v>1184</v>
      </c>
      <c r="K319" s="40">
        <f t="shared" si="50"/>
        <v>156</v>
      </c>
      <c r="L319" s="58">
        <v>204</v>
      </c>
      <c r="M319" s="49" t="s">
        <v>1185</v>
      </c>
      <c r="N319" s="38">
        <f t="shared" si="51"/>
        <v>196</v>
      </c>
      <c r="O319" s="49" t="s">
        <v>1186</v>
      </c>
      <c r="P319" s="189">
        <v>4</v>
      </c>
      <c r="Q319" s="185">
        <v>42339</v>
      </c>
      <c r="R319" s="185">
        <v>42369</v>
      </c>
      <c r="S319" s="178">
        <f t="shared" si="47"/>
        <v>4.2857142857142856</v>
      </c>
      <c r="T319" s="179">
        <v>1</v>
      </c>
      <c r="U319" s="180">
        <f t="shared" si="53"/>
        <v>4.2857142857142856</v>
      </c>
      <c r="V319" s="181">
        <f t="shared" si="54"/>
        <v>4.2857142857142856</v>
      </c>
      <c r="W319" s="181">
        <f t="shared" si="55"/>
        <v>4.2857142857142856</v>
      </c>
      <c r="X319" s="39" t="s">
        <v>1187</v>
      </c>
      <c r="Y319" s="40">
        <f t="shared" si="52"/>
        <v>389</v>
      </c>
      <c r="Z319" s="332" t="s">
        <v>3497</v>
      </c>
      <c r="AA319" s="43" t="s">
        <v>1035</v>
      </c>
      <c r="AB319" s="163" t="s">
        <v>3886</v>
      </c>
      <c r="AC319" s="407"/>
    </row>
    <row r="320" spans="1:29" ht="136.5" hidden="1" customHeight="1" x14ac:dyDescent="0.25">
      <c r="A320" s="32">
        <v>310</v>
      </c>
      <c r="B320" s="33" t="s">
        <v>2831</v>
      </c>
      <c r="C320" s="42" t="s">
        <v>32</v>
      </c>
      <c r="D320" s="101" t="s">
        <v>33</v>
      </c>
      <c r="E320" s="36">
        <v>205</v>
      </c>
      <c r="F320" s="97" t="s">
        <v>2539</v>
      </c>
      <c r="G320" s="38">
        <f t="shared" si="48"/>
        <v>357</v>
      </c>
      <c r="H320" s="39" t="s">
        <v>1189</v>
      </c>
      <c r="I320" s="38">
        <f t="shared" si="49"/>
        <v>124</v>
      </c>
      <c r="J320" s="70" t="s">
        <v>1190</v>
      </c>
      <c r="K320" s="40">
        <f t="shared" si="50"/>
        <v>28</v>
      </c>
      <c r="L320" s="99">
        <v>205</v>
      </c>
      <c r="M320" s="70" t="s">
        <v>1191</v>
      </c>
      <c r="N320" s="38">
        <f t="shared" si="51"/>
        <v>25</v>
      </c>
      <c r="O320" s="70" t="s">
        <v>1191</v>
      </c>
      <c r="P320" s="189">
        <v>0</v>
      </c>
      <c r="Q320" s="185">
        <v>42339</v>
      </c>
      <c r="R320" s="185">
        <v>42369</v>
      </c>
      <c r="S320" s="178">
        <f t="shared" si="47"/>
        <v>4.2857142857142856</v>
      </c>
      <c r="T320" s="179">
        <v>1</v>
      </c>
      <c r="U320" s="180">
        <f t="shared" si="53"/>
        <v>4.2857142857142856</v>
      </c>
      <c r="V320" s="181">
        <f t="shared" si="54"/>
        <v>4.2857142857142856</v>
      </c>
      <c r="W320" s="181">
        <f t="shared" si="55"/>
        <v>4.2857142857142856</v>
      </c>
      <c r="X320" s="187" t="s">
        <v>1192</v>
      </c>
      <c r="Y320" s="40">
        <f t="shared" si="52"/>
        <v>51</v>
      </c>
      <c r="Z320" s="332" t="s">
        <v>3497</v>
      </c>
      <c r="AA320" s="43" t="s">
        <v>1035</v>
      </c>
      <c r="AB320" s="163" t="s">
        <v>3886</v>
      </c>
      <c r="AC320" s="407"/>
    </row>
    <row r="321" spans="1:29" ht="136.5" hidden="1" customHeight="1" x14ac:dyDescent="0.25">
      <c r="A321" s="32">
        <v>311</v>
      </c>
      <c r="B321" s="33" t="s">
        <v>2832</v>
      </c>
      <c r="C321" s="42" t="s">
        <v>32</v>
      </c>
      <c r="D321" s="101" t="s">
        <v>33</v>
      </c>
      <c r="E321" s="73"/>
      <c r="F321" s="97" t="s">
        <v>2539</v>
      </c>
      <c r="G321" s="38">
        <f t="shared" si="48"/>
        <v>357</v>
      </c>
      <c r="H321" s="39" t="s">
        <v>1189</v>
      </c>
      <c r="I321" s="38">
        <f t="shared" si="49"/>
        <v>124</v>
      </c>
      <c r="J321" s="70" t="s">
        <v>1194</v>
      </c>
      <c r="K321" s="40">
        <f t="shared" si="50"/>
        <v>28</v>
      </c>
      <c r="L321" s="99">
        <v>205</v>
      </c>
      <c r="M321" s="70" t="s">
        <v>1191</v>
      </c>
      <c r="N321" s="38">
        <f t="shared" si="51"/>
        <v>25</v>
      </c>
      <c r="O321" s="70" t="s">
        <v>1191</v>
      </c>
      <c r="P321" s="189">
        <v>0</v>
      </c>
      <c r="Q321" s="206">
        <v>42005</v>
      </c>
      <c r="R321" s="206">
        <v>42005</v>
      </c>
      <c r="S321" s="178">
        <f t="shared" si="47"/>
        <v>0</v>
      </c>
      <c r="T321" s="179">
        <v>1</v>
      </c>
      <c r="U321" s="180">
        <f t="shared" si="53"/>
        <v>0</v>
      </c>
      <c r="V321" s="181">
        <f t="shared" si="54"/>
        <v>0</v>
      </c>
      <c r="W321" s="181">
        <f t="shared" si="55"/>
        <v>0</v>
      </c>
      <c r="X321" s="187" t="s">
        <v>1195</v>
      </c>
      <c r="Y321" s="40">
        <f t="shared" si="52"/>
        <v>87</v>
      </c>
      <c r="Z321" s="332" t="s">
        <v>3497</v>
      </c>
      <c r="AA321" s="43" t="s">
        <v>1035</v>
      </c>
      <c r="AB321" s="163" t="s">
        <v>3886</v>
      </c>
      <c r="AC321" s="407"/>
    </row>
    <row r="322" spans="1:29" ht="137.25" hidden="1" customHeight="1" x14ac:dyDescent="0.25">
      <c r="A322" s="32">
        <v>312</v>
      </c>
      <c r="B322" s="33" t="s">
        <v>2833</v>
      </c>
      <c r="C322" s="42" t="s">
        <v>32</v>
      </c>
      <c r="D322" s="101" t="s">
        <v>33</v>
      </c>
      <c r="E322" s="36">
        <v>206</v>
      </c>
      <c r="F322" s="97" t="s">
        <v>2540</v>
      </c>
      <c r="G322" s="38">
        <f t="shared" si="48"/>
        <v>350</v>
      </c>
      <c r="H322" s="70" t="s">
        <v>1197</v>
      </c>
      <c r="I322" s="38">
        <f t="shared" si="49"/>
        <v>306</v>
      </c>
      <c r="J322" s="49" t="s">
        <v>1198</v>
      </c>
      <c r="K322" s="40">
        <f t="shared" si="50"/>
        <v>108</v>
      </c>
      <c r="L322" s="58">
        <v>206</v>
      </c>
      <c r="M322" s="49" t="s">
        <v>1199</v>
      </c>
      <c r="N322" s="38">
        <f t="shared" si="51"/>
        <v>114</v>
      </c>
      <c r="O322" s="49" t="s">
        <v>750</v>
      </c>
      <c r="P322" s="189">
        <v>1</v>
      </c>
      <c r="Q322" s="185">
        <v>41640</v>
      </c>
      <c r="R322" s="185">
        <v>42004</v>
      </c>
      <c r="S322" s="178">
        <f t="shared" ref="S322:S385" si="56">(+R322-Q322)/7</f>
        <v>52</v>
      </c>
      <c r="T322" s="179">
        <v>1</v>
      </c>
      <c r="U322" s="180">
        <f t="shared" si="53"/>
        <v>52</v>
      </c>
      <c r="V322" s="181">
        <f t="shared" si="54"/>
        <v>52</v>
      </c>
      <c r="W322" s="181">
        <f t="shared" si="55"/>
        <v>52</v>
      </c>
      <c r="X322" s="187" t="s">
        <v>1200</v>
      </c>
      <c r="Y322" s="40">
        <f t="shared" si="52"/>
        <v>61</v>
      </c>
      <c r="Z322" s="332" t="s">
        <v>3497</v>
      </c>
      <c r="AA322" s="43" t="s">
        <v>1035</v>
      </c>
      <c r="AB322" s="163" t="s">
        <v>3886</v>
      </c>
      <c r="AC322" s="407"/>
    </row>
    <row r="323" spans="1:29" ht="137.25" hidden="1" customHeight="1" x14ac:dyDescent="0.25">
      <c r="A323" s="32">
        <v>313</v>
      </c>
      <c r="B323" s="33" t="s">
        <v>964</v>
      </c>
      <c r="C323" s="42" t="s">
        <v>32</v>
      </c>
      <c r="D323" s="101" t="s">
        <v>33</v>
      </c>
      <c r="E323" s="73"/>
      <c r="F323" s="97" t="s">
        <v>2541</v>
      </c>
      <c r="G323" s="38">
        <f t="shared" si="48"/>
        <v>349</v>
      </c>
      <c r="H323" s="70" t="s">
        <v>1197</v>
      </c>
      <c r="I323" s="38">
        <f t="shared" si="49"/>
        <v>306</v>
      </c>
      <c r="J323" s="49" t="s">
        <v>1202</v>
      </c>
      <c r="K323" s="40">
        <f t="shared" si="50"/>
        <v>108</v>
      </c>
      <c r="L323" s="58">
        <v>206</v>
      </c>
      <c r="M323" s="49" t="s">
        <v>1199</v>
      </c>
      <c r="N323" s="38">
        <f t="shared" si="51"/>
        <v>114</v>
      </c>
      <c r="O323" s="49" t="s">
        <v>1203</v>
      </c>
      <c r="P323" s="189">
        <v>1</v>
      </c>
      <c r="Q323" s="185">
        <v>41640</v>
      </c>
      <c r="R323" s="185">
        <v>41974</v>
      </c>
      <c r="S323" s="178">
        <f t="shared" si="56"/>
        <v>47.714285714285715</v>
      </c>
      <c r="T323" s="179">
        <v>1</v>
      </c>
      <c r="U323" s="180">
        <f t="shared" si="53"/>
        <v>47.714285714285715</v>
      </c>
      <c r="V323" s="181">
        <f t="shared" si="54"/>
        <v>47.714285714285715</v>
      </c>
      <c r="W323" s="181">
        <f t="shared" si="55"/>
        <v>47.714285714285715</v>
      </c>
      <c r="X323" s="187" t="s">
        <v>1200</v>
      </c>
      <c r="Y323" s="40">
        <f t="shared" si="52"/>
        <v>61</v>
      </c>
      <c r="Z323" s="332" t="s">
        <v>3497</v>
      </c>
      <c r="AA323" s="43" t="s">
        <v>1035</v>
      </c>
      <c r="AB323" s="163" t="s">
        <v>3886</v>
      </c>
      <c r="AC323" s="407"/>
    </row>
    <row r="324" spans="1:29" ht="138.75" hidden="1" customHeight="1" x14ac:dyDescent="0.25">
      <c r="A324" s="32">
        <v>314</v>
      </c>
      <c r="B324" s="33" t="s">
        <v>2834</v>
      </c>
      <c r="C324" s="42" t="s">
        <v>32</v>
      </c>
      <c r="D324" s="101" t="s">
        <v>33</v>
      </c>
      <c r="E324" s="36">
        <v>207</v>
      </c>
      <c r="F324" s="97" t="s">
        <v>2542</v>
      </c>
      <c r="G324" s="38">
        <f t="shared" si="48"/>
        <v>357</v>
      </c>
      <c r="H324" s="39" t="s">
        <v>1205</v>
      </c>
      <c r="I324" s="38">
        <f t="shared" si="49"/>
        <v>195</v>
      </c>
      <c r="J324" s="49" t="s">
        <v>1206</v>
      </c>
      <c r="K324" s="40">
        <f t="shared" si="50"/>
        <v>112</v>
      </c>
      <c r="L324" s="58">
        <v>207</v>
      </c>
      <c r="M324" s="49" t="s">
        <v>1207</v>
      </c>
      <c r="N324" s="38">
        <f t="shared" si="51"/>
        <v>138</v>
      </c>
      <c r="O324" s="49" t="s">
        <v>750</v>
      </c>
      <c r="P324" s="189">
        <v>1</v>
      </c>
      <c r="Q324" s="185">
        <v>42005</v>
      </c>
      <c r="R324" s="185">
        <v>42064</v>
      </c>
      <c r="S324" s="178">
        <f t="shared" si="56"/>
        <v>8.4285714285714288</v>
      </c>
      <c r="T324" s="179">
        <v>1</v>
      </c>
      <c r="U324" s="180">
        <f t="shared" si="53"/>
        <v>8.4285714285714288</v>
      </c>
      <c r="V324" s="181">
        <f t="shared" si="54"/>
        <v>8.4285714285714288</v>
      </c>
      <c r="W324" s="181">
        <f t="shared" si="55"/>
        <v>8.4285714285714288</v>
      </c>
      <c r="X324" s="39" t="s">
        <v>1208</v>
      </c>
      <c r="Y324" s="40">
        <f t="shared" si="52"/>
        <v>177</v>
      </c>
      <c r="Z324" s="332" t="s">
        <v>3497</v>
      </c>
      <c r="AA324" s="43" t="s">
        <v>1035</v>
      </c>
      <c r="AB324" s="163" t="s">
        <v>3886</v>
      </c>
      <c r="AC324" s="407"/>
    </row>
    <row r="325" spans="1:29" ht="138.75" hidden="1" customHeight="1" x14ac:dyDescent="0.25">
      <c r="A325" s="32">
        <v>315</v>
      </c>
      <c r="B325" s="33" t="s">
        <v>970</v>
      </c>
      <c r="C325" s="42" t="s">
        <v>32</v>
      </c>
      <c r="D325" s="101" t="s">
        <v>33</v>
      </c>
      <c r="E325" s="73"/>
      <c r="F325" s="97" t="s">
        <v>2542</v>
      </c>
      <c r="G325" s="38">
        <f t="shared" si="48"/>
        <v>357</v>
      </c>
      <c r="H325" s="39" t="s">
        <v>1205</v>
      </c>
      <c r="I325" s="38">
        <f t="shared" si="49"/>
        <v>195</v>
      </c>
      <c r="J325" s="49" t="s">
        <v>1210</v>
      </c>
      <c r="K325" s="40">
        <f t="shared" si="50"/>
        <v>112</v>
      </c>
      <c r="L325" s="58">
        <v>207</v>
      </c>
      <c r="M325" s="49" t="s">
        <v>1207</v>
      </c>
      <c r="N325" s="38">
        <f t="shared" si="51"/>
        <v>138</v>
      </c>
      <c r="O325" s="78" t="s">
        <v>1211</v>
      </c>
      <c r="P325" s="205">
        <v>1</v>
      </c>
      <c r="Q325" s="185">
        <v>42005</v>
      </c>
      <c r="R325" s="185">
        <v>42064</v>
      </c>
      <c r="S325" s="178">
        <f t="shared" si="56"/>
        <v>8.4285714285714288</v>
      </c>
      <c r="T325" s="179">
        <v>1</v>
      </c>
      <c r="U325" s="180">
        <f t="shared" si="53"/>
        <v>8.4285714285714288</v>
      </c>
      <c r="V325" s="181">
        <f t="shared" si="54"/>
        <v>8.4285714285714288</v>
      </c>
      <c r="W325" s="181">
        <f t="shared" si="55"/>
        <v>8.4285714285714288</v>
      </c>
      <c r="X325" s="39" t="s">
        <v>1208</v>
      </c>
      <c r="Y325" s="40">
        <f t="shared" si="52"/>
        <v>177</v>
      </c>
      <c r="Z325" s="332" t="s">
        <v>3497</v>
      </c>
      <c r="AA325" s="43" t="s">
        <v>1035</v>
      </c>
      <c r="AB325" s="163" t="s">
        <v>3886</v>
      </c>
      <c r="AC325" s="407"/>
    </row>
    <row r="326" spans="1:29" ht="120" hidden="1" customHeight="1" x14ac:dyDescent="0.25">
      <c r="A326" s="32">
        <v>316</v>
      </c>
      <c r="B326" s="33" t="s">
        <v>2835</v>
      </c>
      <c r="C326" s="42" t="s">
        <v>32</v>
      </c>
      <c r="D326" s="101" t="s">
        <v>33</v>
      </c>
      <c r="E326" s="36">
        <v>208</v>
      </c>
      <c r="F326" s="97" t="s">
        <v>2543</v>
      </c>
      <c r="G326" s="38">
        <f t="shared" si="48"/>
        <v>296</v>
      </c>
      <c r="H326" s="70" t="s">
        <v>1213</v>
      </c>
      <c r="I326" s="38">
        <f t="shared" si="49"/>
        <v>313</v>
      </c>
      <c r="J326" s="39" t="s">
        <v>1214</v>
      </c>
      <c r="K326" s="40">
        <f t="shared" si="50"/>
        <v>76</v>
      </c>
      <c r="L326" s="36">
        <v>208</v>
      </c>
      <c r="M326" s="78" t="s">
        <v>1215</v>
      </c>
      <c r="N326" s="38">
        <f t="shared" si="51"/>
        <v>116</v>
      </c>
      <c r="O326" s="78" t="s">
        <v>1172</v>
      </c>
      <c r="P326" s="205">
        <v>1</v>
      </c>
      <c r="Q326" s="206">
        <v>42005</v>
      </c>
      <c r="R326" s="206">
        <v>42156</v>
      </c>
      <c r="S326" s="178">
        <f t="shared" si="56"/>
        <v>21.571428571428573</v>
      </c>
      <c r="T326" s="179">
        <v>1</v>
      </c>
      <c r="U326" s="180">
        <f t="shared" si="53"/>
        <v>21.571428571428573</v>
      </c>
      <c r="V326" s="181">
        <f t="shared" si="54"/>
        <v>21.571428571428573</v>
      </c>
      <c r="W326" s="181">
        <f t="shared" si="55"/>
        <v>21.571428571428573</v>
      </c>
      <c r="X326" s="70" t="s">
        <v>1216</v>
      </c>
      <c r="Y326" s="40">
        <f t="shared" si="52"/>
        <v>152</v>
      </c>
      <c r="Z326" s="332" t="s">
        <v>3497</v>
      </c>
      <c r="AA326" s="43" t="s">
        <v>1035</v>
      </c>
      <c r="AB326" s="163" t="s">
        <v>3886</v>
      </c>
      <c r="AC326" s="407"/>
    </row>
    <row r="327" spans="1:29" ht="120" hidden="1" customHeight="1" x14ac:dyDescent="0.25">
      <c r="A327" s="32">
        <v>317</v>
      </c>
      <c r="B327" s="33" t="s">
        <v>977</v>
      </c>
      <c r="C327" s="42" t="s">
        <v>32</v>
      </c>
      <c r="D327" s="101" t="s">
        <v>33</v>
      </c>
      <c r="E327" s="73"/>
      <c r="F327" s="97" t="s">
        <v>2543</v>
      </c>
      <c r="G327" s="38">
        <f t="shared" si="48"/>
        <v>296</v>
      </c>
      <c r="H327" s="70" t="s">
        <v>1213</v>
      </c>
      <c r="I327" s="38">
        <f t="shared" si="49"/>
        <v>313</v>
      </c>
      <c r="J327" s="39" t="s">
        <v>1218</v>
      </c>
      <c r="K327" s="40">
        <f t="shared" si="50"/>
        <v>76</v>
      </c>
      <c r="L327" s="36">
        <v>208</v>
      </c>
      <c r="M327" s="78" t="s">
        <v>1215</v>
      </c>
      <c r="N327" s="38">
        <f t="shared" si="51"/>
        <v>116</v>
      </c>
      <c r="O327" s="78" t="s">
        <v>1219</v>
      </c>
      <c r="P327" s="205">
        <v>1</v>
      </c>
      <c r="Q327" s="206">
        <v>42005</v>
      </c>
      <c r="R327" s="206">
        <v>42156</v>
      </c>
      <c r="S327" s="178">
        <f t="shared" si="56"/>
        <v>21.571428571428573</v>
      </c>
      <c r="T327" s="179">
        <v>1</v>
      </c>
      <c r="U327" s="180">
        <f t="shared" si="53"/>
        <v>21.571428571428573</v>
      </c>
      <c r="V327" s="181">
        <f t="shared" si="54"/>
        <v>21.571428571428573</v>
      </c>
      <c r="W327" s="181">
        <f t="shared" si="55"/>
        <v>21.571428571428573</v>
      </c>
      <c r="X327" s="39" t="s">
        <v>1220</v>
      </c>
      <c r="Y327" s="40">
        <f t="shared" si="52"/>
        <v>340</v>
      </c>
      <c r="Z327" s="332" t="s">
        <v>3497</v>
      </c>
      <c r="AA327" s="43" t="s">
        <v>1035</v>
      </c>
      <c r="AB327" s="163" t="s">
        <v>3886</v>
      </c>
      <c r="AC327" s="407"/>
    </row>
    <row r="328" spans="1:29" ht="137.25" hidden="1" customHeight="1" x14ac:dyDescent="0.25">
      <c r="A328" s="32">
        <v>318</v>
      </c>
      <c r="B328" s="33" t="s">
        <v>979</v>
      </c>
      <c r="C328" s="42" t="s">
        <v>32</v>
      </c>
      <c r="D328" s="101" t="s">
        <v>33</v>
      </c>
      <c r="E328" s="36">
        <v>209</v>
      </c>
      <c r="F328" s="97" t="s">
        <v>2544</v>
      </c>
      <c r="G328" s="38">
        <f t="shared" si="48"/>
        <v>325</v>
      </c>
      <c r="H328" s="70" t="s">
        <v>1222</v>
      </c>
      <c r="I328" s="38">
        <f t="shared" si="49"/>
        <v>234</v>
      </c>
      <c r="J328" s="39" t="s">
        <v>1223</v>
      </c>
      <c r="K328" s="40">
        <f t="shared" si="50"/>
        <v>136</v>
      </c>
      <c r="L328" s="36">
        <v>209</v>
      </c>
      <c r="M328" s="39" t="s">
        <v>1224</v>
      </c>
      <c r="N328" s="38">
        <f t="shared" si="51"/>
        <v>154</v>
      </c>
      <c r="O328" s="78" t="s">
        <v>1172</v>
      </c>
      <c r="P328" s="205">
        <v>1</v>
      </c>
      <c r="Q328" s="206">
        <v>42005</v>
      </c>
      <c r="R328" s="206">
        <v>42156</v>
      </c>
      <c r="S328" s="178">
        <f t="shared" si="56"/>
        <v>21.571428571428573</v>
      </c>
      <c r="T328" s="179">
        <v>1</v>
      </c>
      <c r="U328" s="180">
        <f t="shared" si="53"/>
        <v>21.571428571428573</v>
      </c>
      <c r="V328" s="181">
        <f t="shared" si="54"/>
        <v>21.571428571428573</v>
      </c>
      <c r="W328" s="181">
        <f t="shared" si="55"/>
        <v>21.571428571428573</v>
      </c>
      <c r="X328" s="39" t="s">
        <v>1225</v>
      </c>
      <c r="Y328" s="40">
        <f t="shared" si="52"/>
        <v>360</v>
      </c>
      <c r="Z328" s="332" t="s">
        <v>3497</v>
      </c>
      <c r="AA328" s="43" t="s">
        <v>1035</v>
      </c>
      <c r="AB328" s="163" t="s">
        <v>3886</v>
      </c>
      <c r="AC328" s="407"/>
    </row>
    <row r="329" spans="1:29" ht="137.25" hidden="1" customHeight="1" x14ac:dyDescent="0.25">
      <c r="A329" s="32">
        <v>319</v>
      </c>
      <c r="B329" s="33" t="s">
        <v>981</v>
      </c>
      <c r="C329" s="42" t="s">
        <v>32</v>
      </c>
      <c r="D329" s="101" t="s">
        <v>33</v>
      </c>
      <c r="E329" s="73"/>
      <c r="F329" s="97" t="s">
        <v>2544</v>
      </c>
      <c r="G329" s="38">
        <f t="shared" si="48"/>
        <v>325</v>
      </c>
      <c r="H329" s="70" t="s">
        <v>1222</v>
      </c>
      <c r="I329" s="38">
        <f t="shared" si="49"/>
        <v>234</v>
      </c>
      <c r="J329" s="39" t="s">
        <v>1227</v>
      </c>
      <c r="K329" s="40">
        <f t="shared" si="50"/>
        <v>136</v>
      </c>
      <c r="L329" s="36">
        <v>209</v>
      </c>
      <c r="M329" s="39" t="s">
        <v>1224</v>
      </c>
      <c r="N329" s="38">
        <f t="shared" si="51"/>
        <v>154</v>
      </c>
      <c r="O329" s="78" t="s">
        <v>1228</v>
      </c>
      <c r="P329" s="205">
        <v>1</v>
      </c>
      <c r="Q329" s="206">
        <v>42005</v>
      </c>
      <c r="R329" s="206">
        <v>42339</v>
      </c>
      <c r="S329" s="178">
        <f t="shared" si="56"/>
        <v>47.714285714285715</v>
      </c>
      <c r="T329" s="179">
        <v>1</v>
      </c>
      <c r="U329" s="180">
        <f t="shared" si="53"/>
        <v>47.714285714285715</v>
      </c>
      <c r="V329" s="181">
        <f t="shared" si="54"/>
        <v>47.714285714285715</v>
      </c>
      <c r="W329" s="181">
        <f t="shared" si="55"/>
        <v>47.714285714285715</v>
      </c>
      <c r="X329" s="39" t="s">
        <v>1225</v>
      </c>
      <c r="Y329" s="40">
        <f t="shared" si="52"/>
        <v>360</v>
      </c>
      <c r="Z329" s="332" t="s">
        <v>3497</v>
      </c>
      <c r="AA329" s="43" t="s">
        <v>1035</v>
      </c>
      <c r="AB329" s="163" t="s">
        <v>3886</v>
      </c>
      <c r="AC329" s="407"/>
    </row>
    <row r="330" spans="1:29" ht="151.5" hidden="1" customHeight="1" x14ac:dyDescent="0.25">
      <c r="A330" s="32">
        <v>320</v>
      </c>
      <c r="B330" s="33" t="s">
        <v>983</v>
      </c>
      <c r="C330" s="42" t="s">
        <v>32</v>
      </c>
      <c r="D330" s="101" t="s">
        <v>33</v>
      </c>
      <c r="E330" s="102">
        <v>210</v>
      </c>
      <c r="F330" s="97" t="s">
        <v>2545</v>
      </c>
      <c r="G330" s="38">
        <f t="shared" si="48"/>
        <v>378</v>
      </c>
      <c r="H330" s="70" t="s">
        <v>1230</v>
      </c>
      <c r="I330" s="38">
        <f t="shared" si="49"/>
        <v>158</v>
      </c>
      <c r="J330" s="39" t="s">
        <v>1231</v>
      </c>
      <c r="K330" s="40">
        <f t="shared" si="50"/>
        <v>161</v>
      </c>
      <c r="L330" s="102">
        <v>210</v>
      </c>
      <c r="M330" s="78" t="s">
        <v>1232</v>
      </c>
      <c r="N330" s="38">
        <f t="shared" si="51"/>
        <v>97</v>
      </c>
      <c r="O330" s="78" t="s">
        <v>1233</v>
      </c>
      <c r="P330" s="205">
        <v>6</v>
      </c>
      <c r="Q330" s="206">
        <v>42005</v>
      </c>
      <c r="R330" s="206">
        <v>42369</v>
      </c>
      <c r="S330" s="178">
        <f t="shared" si="56"/>
        <v>52</v>
      </c>
      <c r="T330" s="179">
        <v>1</v>
      </c>
      <c r="U330" s="180">
        <f t="shared" si="53"/>
        <v>52</v>
      </c>
      <c r="V330" s="181">
        <f t="shared" si="54"/>
        <v>52</v>
      </c>
      <c r="W330" s="181">
        <f t="shared" si="55"/>
        <v>52</v>
      </c>
      <c r="X330" s="39" t="s">
        <v>4192</v>
      </c>
      <c r="Y330" s="40">
        <f t="shared" si="52"/>
        <v>387</v>
      </c>
      <c r="Z330" s="332" t="s">
        <v>3497</v>
      </c>
      <c r="AA330" s="43" t="s">
        <v>1035</v>
      </c>
      <c r="AB330" s="163" t="s">
        <v>3886</v>
      </c>
      <c r="AC330" s="407"/>
    </row>
    <row r="331" spans="1:29" ht="151.5" hidden="1" customHeight="1" x14ac:dyDescent="0.25">
      <c r="A331" s="32">
        <v>321</v>
      </c>
      <c r="B331" s="33" t="s">
        <v>989</v>
      </c>
      <c r="C331" s="42" t="s">
        <v>32</v>
      </c>
      <c r="D331" s="101" t="s">
        <v>33</v>
      </c>
      <c r="E331" s="73"/>
      <c r="F331" s="97" t="s">
        <v>2545</v>
      </c>
      <c r="G331" s="38">
        <f t="shared" ref="G331:G394" si="57">LEN(F331)</f>
        <v>378</v>
      </c>
      <c r="H331" s="70" t="s">
        <v>1230</v>
      </c>
      <c r="I331" s="38">
        <f t="shared" ref="I331:I394" si="58">LEN(H331)</f>
        <v>158</v>
      </c>
      <c r="J331" s="39" t="s">
        <v>1235</v>
      </c>
      <c r="K331" s="40">
        <f t="shared" ref="K331:K394" si="59">LEN(J331)</f>
        <v>161</v>
      </c>
      <c r="L331" s="36">
        <v>210</v>
      </c>
      <c r="M331" s="78" t="s">
        <v>1232</v>
      </c>
      <c r="N331" s="38">
        <f t="shared" ref="N331:N394" si="60">LEN(M331)</f>
        <v>97</v>
      </c>
      <c r="O331" s="83" t="s">
        <v>1236</v>
      </c>
      <c r="P331" s="205">
        <v>6</v>
      </c>
      <c r="Q331" s="206">
        <v>42005</v>
      </c>
      <c r="R331" s="206">
        <v>42369</v>
      </c>
      <c r="S331" s="178">
        <f t="shared" si="56"/>
        <v>52</v>
      </c>
      <c r="T331" s="179">
        <v>1</v>
      </c>
      <c r="U331" s="180">
        <f t="shared" si="53"/>
        <v>52</v>
      </c>
      <c r="V331" s="181">
        <f t="shared" si="54"/>
        <v>52</v>
      </c>
      <c r="W331" s="181">
        <f t="shared" si="55"/>
        <v>52</v>
      </c>
      <c r="X331" s="39" t="s">
        <v>4193</v>
      </c>
      <c r="Y331" s="40">
        <f t="shared" ref="Y331:Y394" si="61">LEN(X331)</f>
        <v>388</v>
      </c>
      <c r="Z331" s="332" t="s">
        <v>3497</v>
      </c>
      <c r="AA331" s="43" t="s">
        <v>1035</v>
      </c>
      <c r="AB331" s="163" t="s">
        <v>3886</v>
      </c>
      <c r="AC331" s="407"/>
    </row>
    <row r="332" spans="1:29" ht="136.5" hidden="1" customHeight="1" x14ac:dyDescent="0.25">
      <c r="A332" s="32">
        <v>322</v>
      </c>
      <c r="B332" s="33" t="s">
        <v>993</v>
      </c>
      <c r="C332" s="42" t="s">
        <v>32</v>
      </c>
      <c r="D332" s="101" t="s">
        <v>33</v>
      </c>
      <c r="E332" s="36">
        <v>211</v>
      </c>
      <c r="F332" s="97" t="s">
        <v>2546</v>
      </c>
      <c r="G332" s="38">
        <f t="shared" si="57"/>
        <v>363</v>
      </c>
      <c r="H332" s="70" t="s">
        <v>1238</v>
      </c>
      <c r="I332" s="38">
        <f t="shared" si="58"/>
        <v>163</v>
      </c>
      <c r="J332" s="39" t="s">
        <v>1239</v>
      </c>
      <c r="K332" s="40">
        <f t="shared" si="59"/>
        <v>160</v>
      </c>
      <c r="L332" s="36">
        <v>211</v>
      </c>
      <c r="M332" s="78" t="s">
        <v>1232</v>
      </c>
      <c r="N332" s="38">
        <f t="shared" si="60"/>
        <v>97</v>
      </c>
      <c r="O332" s="78" t="s">
        <v>1240</v>
      </c>
      <c r="P332" s="205">
        <v>6</v>
      </c>
      <c r="Q332" s="206">
        <v>42005</v>
      </c>
      <c r="R332" s="206">
        <v>42369</v>
      </c>
      <c r="S332" s="178">
        <f t="shared" si="56"/>
        <v>52</v>
      </c>
      <c r="T332" s="179">
        <v>1</v>
      </c>
      <c r="U332" s="180">
        <f t="shared" si="53"/>
        <v>52</v>
      </c>
      <c r="V332" s="181">
        <f t="shared" si="54"/>
        <v>52</v>
      </c>
      <c r="W332" s="181">
        <f t="shared" si="55"/>
        <v>52</v>
      </c>
      <c r="X332" s="39" t="s">
        <v>1241</v>
      </c>
      <c r="Y332" s="40">
        <f t="shared" si="61"/>
        <v>211</v>
      </c>
      <c r="Z332" s="332" t="s">
        <v>3497</v>
      </c>
      <c r="AA332" s="43" t="s">
        <v>1035</v>
      </c>
      <c r="AB332" s="163" t="s">
        <v>3886</v>
      </c>
      <c r="AC332" s="407"/>
    </row>
    <row r="333" spans="1:29" ht="136.5" hidden="1" customHeight="1" x14ac:dyDescent="0.25">
      <c r="A333" s="32">
        <v>323</v>
      </c>
      <c r="B333" s="33" t="s">
        <v>994</v>
      </c>
      <c r="C333" s="42" t="s">
        <v>32</v>
      </c>
      <c r="D333" s="101" t="s">
        <v>33</v>
      </c>
      <c r="E333" s="73"/>
      <c r="F333" s="97" t="s">
        <v>2547</v>
      </c>
      <c r="G333" s="38">
        <f t="shared" si="57"/>
        <v>353</v>
      </c>
      <c r="H333" s="70" t="s">
        <v>1238</v>
      </c>
      <c r="I333" s="38">
        <f t="shared" si="58"/>
        <v>163</v>
      </c>
      <c r="J333" s="39" t="s">
        <v>1243</v>
      </c>
      <c r="K333" s="40">
        <f t="shared" si="59"/>
        <v>160</v>
      </c>
      <c r="L333" s="36">
        <v>211</v>
      </c>
      <c r="M333" s="78" t="s">
        <v>1232</v>
      </c>
      <c r="N333" s="38">
        <f t="shared" si="60"/>
        <v>97</v>
      </c>
      <c r="O333" s="83" t="s">
        <v>1244</v>
      </c>
      <c r="P333" s="205">
        <v>6</v>
      </c>
      <c r="Q333" s="206">
        <v>42005</v>
      </c>
      <c r="R333" s="206">
        <v>42369</v>
      </c>
      <c r="S333" s="178">
        <f t="shared" si="56"/>
        <v>52</v>
      </c>
      <c r="T333" s="179">
        <v>1</v>
      </c>
      <c r="U333" s="180">
        <f t="shared" si="53"/>
        <v>52</v>
      </c>
      <c r="V333" s="181">
        <f t="shared" si="54"/>
        <v>52</v>
      </c>
      <c r="W333" s="181">
        <f t="shared" si="55"/>
        <v>52</v>
      </c>
      <c r="X333" s="39" t="s">
        <v>4194</v>
      </c>
      <c r="Y333" s="40">
        <f t="shared" si="61"/>
        <v>389</v>
      </c>
      <c r="Z333" s="332" t="s">
        <v>3497</v>
      </c>
      <c r="AA333" s="43" t="s">
        <v>1035</v>
      </c>
      <c r="AB333" s="163" t="s">
        <v>3886</v>
      </c>
      <c r="AC333" s="407"/>
    </row>
    <row r="334" spans="1:29" ht="121.5" hidden="1" customHeight="1" x14ac:dyDescent="0.25">
      <c r="A334" s="32">
        <v>324</v>
      </c>
      <c r="B334" s="33" t="s">
        <v>995</v>
      </c>
      <c r="C334" s="42" t="s">
        <v>32</v>
      </c>
      <c r="D334" s="101" t="s">
        <v>33</v>
      </c>
      <c r="E334" s="36">
        <v>212</v>
      </c>
      <c r="F334" s="97" t="s">
        <v>2548</v>
      </c>
      <c r="G334" s="38">
        <f t="shared" si="57"/>
        <v>302</v>
      </c>
      <c r="H334" s="70" t="s">
        <v>1246</v>
      </c>
      <c r="I334" s="38">
        <f t="shared" si="58"/>
        <v>231</v>
      </c>
      <c r="J334" s="39" t="s">
        <v>1247</v>
      </c>
      <c r="K334" s="40">
        <f t="shared" si="59"/>
        <v>122</v>
      </c>
      <c r="L334" s="36">
        <v>212</v>
      </c>
      <c r="M334" s="83" t="s">
        <v>1248</v>
      </c>
      <c r="N334" s="38">
        <f t="shared" si="60"/>
        <v>94</v>
      </c>
      <c r="O334" s="83" t="s">
        <v>750</v>
      </c>
      <c r="P334" s="205">
        <v>1</v>
      </c>
      <c r="Q334" s="206">
        <v>42005</v>
      </c>
      <c r="R334" s="206">
        <v>42005</v>
      </c>
      <c r="S334" s="178">
        <f t="shared" si="56"/>
        <v>0</v>
      </c>
      <c r="T334" s="179">
        <v>1</v>
      </c>
      <c r="U334" s="180">
        <f t="shared" si="53"/>
        <v>0</v>
      </c>
      <c r="V334" s="181">
        <f t="shared" si="54"/>
        <v>0</v>
      </c>
      <c r="W334" s="181">
        <f t="shared" si="55"/>
        <v>0</v>
      </c>
      <c r="X334" s="39" t="s">
        <v>1249</v>
      </c>
      <c r="Y334" s="40">
        <f t="shared" si="61"/>
        <v>165</v>
      </c>
      <c r="Z334" s="332" t="s">
        <v>3497</v>
      </c>
      <c r="AA334" s="43" t="s">
        <v>1035</v>
      </c>
      <c r="AB334" s="163" t="s">
        <v>3886</v>
      </c>
      <c r="AC334" s="407"/>
    </row>
    <row r="335" spans="1:29" ht="121.5" hidden="1" customHeight="1" x14ac:dyDescent="0.25">
      <c r="A335" s="32">
        <v>325</v>
      </c>
      <c r="B335" s="33" t="s">
        <v>997</v>
      </c>
      <c r="C335" s="42" t="s">
        <v>32</v>
      </c>
      <c r="D335" s="101" t="s">
        <v>33</v>
      </c>
      <c r="E335" s="73"/>
      <c r="F335" s="97" t="s">
        <v>2549</v>
      </c>
      <c r="G335" s="38">
        <f t="shared" si="57"/>
        <v>305</v>
      </c>
      <c r="H335" s="70" t="s">
        <v>1246</v>
      </c>
      <c r="I335" s="38">
        <f t="shared" si="58"/>
        <v>231</v>
      </c>
      <c r="J335" s="39" t="s">
        <v>1251</v>
      </c>
      <c r="K335" s="40">
        <f t="shared" si="59"/>
        <v>122</v>
      </c>
      <c r="L335" s="36">
        <v>212</v>
      </c>
      <c r="M335" s="83" t="s">
        <v>1248</v>
      </c>
      <c r="N335" s="38">
        <f t="shared" si="60"/>
        <v>94</v>
      </c>
      <c r="O335" s="83" t="s">
        <v>750</v>
      </c>
      <c r="P335" s="205">
        <v>1</v>
      </c>
      <c r="Q335" s="206">
        <v>42005</v>
      </c>
      <c r="R335" s="206">
        <v>42005</v>
      </c>
      <c r="S335" s="178">
        <f t="shared" si="56"/>
        <v>0</v>
      </c>
      <c r="T335" s="179">
        <v>1</v>
      </c>
      <c r="U335" s="180">
        <f t="shared" si="53"/>
        <v>0</v>
      </c>
      <c r="V335" s="181">
        <f t="shared" si="54"/>
        <v>0</v>
      </c>
      <c r="W335" s="181">
        <f t="shared" si="55"/>
        <v>0</v>
      </c>
      <c r="X335" s="39" t="s">
        <v>1249</v>
      </c>
      <c r="Y335" s="40">
        <f t="shared" si="61"/>
        <v>165</v>
      </c>
      <c r="Z335" s="332" t="s">
        <v>3497</v>
      </c>
      <c r="AA335" s="43" t="s">
        <v>1035</v>
      </c>
      <c r="AB335" s="163" t="s">
        <v>3886</v>
      </c>
      <c r="AC335" s="407"/>
    </row>
    <row r="336" spans="1:29" ht="136.5" hidden="1" customHeight="1" x14ac:dyDescent="0.25">
      <c r="A336" s="32">
        <v>326</v>
      </c>
      <c r="B336" s="33" t="s">
        <v>998</v>
      </c>
      <c r="C336" s="42" t="s">
        <v>32</v>
      </c>
      <c r="D336" s="101" t="s">
        <v>33</v>
      </c>
      <c r="E336" s="36">
        <v>213</v>
      </c>
      <c r="F336" s="97" t="s">
        <v>2550</v>
      </c>
      <c r="G336" s="38">
        <f t="shared" si="57"/>
        <v>355</v>
      </c>
      <c r="H336" s="70" t="s">
        <v>1253</v>
      </c>
      <c r="I336" s="38">
        <f t="shared" si="58"/>
        <v>187</v>
      </c>
      <c r="J336" s="78" t="s">
        <v>1254</v>
      </c>
      <c r="K336" s="40">
        <f t="shared" si="59"/>
        <v>76</v>
      </c>
      <c r="L336" s="82">
        <v>213</v>
      </c>
      <c r="M336" s="78" t="s">
        <v>1255</v>
      </c>
      <c r="N336" s="38">
        <f t="shared" si="60"/>
        <v>106</v>
      </c>
      <c r="O336" s="83" t="s">
        <v>750</v>
      </c>
      <c r="P336" s="205">
        <v>1</v>
      </c>
      <c r="Q336" s="206">
        <v>42005</v>
      </c>
      <c r="R336" s="206">
        <v>42369</v>
      </c>
      <c r="S336" s="178">
        <f t="shared" si="56"/>
        <v>52</v>
      </c>
      <c r="T336" s="179">
        <v>1</v>
      </c>
      <c r="U336" s="180">
        <f t="shared" ref="U336:U399" si="62">+S336*T336</f>
        <v>52</v>
      </c>
      <c r="V336" s="181">
        <f t="shared" ref="V336:V399" si="63">IF(R336&lt;=$C$5,U336,0)</f>
        <v>52</v>
      </c>
      <c r="W336" s="181">
        <f t="shared" ref="W336:W399" si="64">IF($C$5&gt;=R336,S336,0)</f>
        <v>52</v>
      </c>
      <c r="X336" s="39" t="s">
        <v>1256</v>
      </c>
      <c r="Y336" s="40">
        <f t="shared" si="61"/>
        <v>382</v>
      </c>
      <c r="Z336" s="332" t="s">
        <v>3497</v>
      </c>
      <c r="AA336" s="43" t="s">
        <v>1035</v>
      </c>
      <c r="AB336" s="163" t="s">
        <v>3886</v>
      </c>
      <c r="AC336" s="407"/>
    </row>
    <row r="337" spans="1:29" ht="136.5" hidden="1" customHeight="1" x14ac:dyDescent="0.25">
      <c r="A337" s="32">
        <v>327</v>
      </c>
      <c r="B337" s="33" t="s">
        <v>1000</v>
      </c>
      <c r="C337" s="42" t="s">
        <v>32</v>
      </c>
      <c r="D337" s="101" t="s">
        <v>33</v>
      </c>
      <c r="E337" s="73"/>
      <c r="F337" s="97" t="s">
        <v>2551</v>
      </c>
      <c r="G337" s="38">
        <f t="shared" si="57"/>
        <v>354</v>
      </c>
      <c r="H337" s="70" t="s">
        <v>1253</v>
      </c>
      <c r="I337" s="38">
        <f t="shared" si="58"/>
        <v>187</v>
      </c>
      <c r="J337" s="78" t="s">
        <v>1258</v>
      </c>
      <c r="K337" s="40">
        <f t="shared" si="59"/>
        <v>74</v>
      </c>
      <c r="L337" s="82">
        <v>213</v>
      </c>
      <c r="M337" s="78" t="s">
        <v>1259</v>
      </c>
      <c r="N337" s="38">
        <f t="shared" si="60"/>
        <v>104</v>
      </c>
      <c r="O337" s="83" t="s">
        <v>1260</v>
      </c>
      <c r="P337" s="205">
        <v>1</v>
      </c>
      <c r="Q337" s="206">
        <v>42005</v>
      </c>
      <c r="R337" s="206">
        <v>42369</v>
      </c>
      <c r="S337" s="178">
        <f t="shared" si="56"/>
        <v>52</v>
      </c>
      <c r="T337" s="179">
        <v>1</v>
      </c>
      <c r="U337" s="180">
        <f t="shared" si="62"/>
        <v>52</v>
      </c>
      <c r="V337" s="181">
        <f t="shared" si="63"/>
        <v>52</v>
      </c>
      <c r="W337" s="181">
        <f t="shared" si="64"/>
        <v>52</v>
      </c>
      <c r="X337" s="39" t="s">
        <v>1261</v>
      </c>
      <c r="Y337" s="40">
        <f t="shared" si="61"/>
        <v>227</v>
      </c>
      <c r="Z337" s="332" t="s">
        <v>3497</v>
      </c>
      <c r="AA337" s="43" t="s">
        <v>1035</v>
      </c>
      <c r="AB337" s="163" t="s">
        <v>3886</v>
      </c>
      <c r="AC337" s="407"/>
    </row>
    <row r="338" spans="1:29" ht="122.25" hidden="1" customHeight="1" x14ac:dyDescent="0.25">
      <c r="A338" s="32">
        <v>328</v>
      </c>
      <c r="B338" s="33" t="s">
        <v>2836</v>
      </c>
      <c r="C338" s="42" t="s">
        <v>32</v>
      </c>
      <c r="D338" s="101" t="s">
        <v>33</v>
      </c>
      <c r="E338" s="36">
        <v>214</v>
      </c>
      <c r="F338" s="97" t="s">
        <v>2552</v>
      </c>
      <c r="G338" s="38">
        <f t="shared" si="57"/>
        <v>286</v>
      </c>
      <c r="H338" s="70" t="s">
        <v>1263</v>
      </c>
      <c r="I338" s="38">
        <f t="shared" si="58"/>
        <v>91</v>
      </c>
      <c r="J338" s="78" t="s">
        <v>1264</v>
      </c>
      <c r="K338" s="40">
        <f t="shared" si="59"/>
        <v>27</v>
      </c>
      <c r="L338" s="82">
        <v>214</v>
      </c>
      <c r="M338" s="83" t="s">
        <v>1191</v>
      </c>
      <c r="N338" s="38">
        <f t="shared" si="60"/>
        <v>25</v>
      </c>
      <c r="O338" s="83" t="s">
        <v>1191</v>
      </c>
      <c r="P338" s="205">
        <v>0</v>
      </c>
      <c r="Q338" s="185">
        <v>42339</v>
      </c>
      <c r="R338" s="220">
        <v>42369</v>
      </c>
      <c r="S338" s="178">
        <f t="shared" si="56"/>
        <v>4.2857142857142856</v>
      </c>
      <c r="T338" s="179">
        <v>1</v>
      </c>
      <c r="U338" s="180">
        <f t="shared" si="62"/>
        <v>4.2857142857142856</v>
      </c>
      <c r="V338" s="181">
        <f t="shared" si="63"/>
        <v>4.2857142857142856</v>
      </c>
      <c r="W338" s="181">
        <f t="shared" si="64"/>
        <v>4.2857142857142856</v>
      </c>
      <c r="X338" s="187" t="s">
        <v>1265</v>
      </c>
      <c r="Y338" s="40">
        <f t="shared" si="61"/>
        <v>63</v>
      </c>
      <c r="Z338" s="332" t="s">
        <v>3497</v>
      </c>
      <c r="AA338" s="43" t="s">
        <v>1035</v>
      </c>
      <c r="AB338" s="163" t="s">
        <v>3886</v>
      </c>
      <c r="AC338" s="407"/>
    </row>
    <row r="339" spans="1:29" ht="122.25" hidden="1" customHeight="1" x14ac:dyDescent="0.25">
      <c r="A339" s="32">
        <v>329</v>
      </c>
      <c r="B339" s="33" t="s">
        <v>1001</v>
      </c>
      <c r="C339" s="42" t="s">
        <v>32</v>
      </c>
      <c r="D339" s="101" t="s">
        <v>33</v>
      </c>
      <c r="E339" s="73"/>
      <c r="F339" s="97" t="s">
        <v>2552</v>
      </c>
      <c r="G339" s="38">
        <f t="shared" si="57"/>
        <v>286</v>
      </c>
      <c r="H339" s="70" t="s">
        <v>1263</v>
      </c>
      <c r="I339" s="38">
        <f t="shared" si="58"/>
        <v>91</v>
      </c>
      <c r="J339" s="78" t="s">
        <v>1267</v>
      </c>
      <c r="K339" s="40">
        <f t="shared" si="59"/>
        <v>27</v>
      </c>
      <c r="L339" s="82">
        <v>214</v>
      </c>
      <c r="M339" s="83" t="s">
        <v>1191</v>
      </c>
      <c r="N339" s="38">
        <f t="shared" si="60"/>
        <v>25</v>
      </c>
      <c r="O339" s="83" t="s">
        <v>1268</v>
      </c>
      <c r="P339" s="205">
        <v>0</v>
      </c>
      <c r="Q339" s="206">
        <v>42005</v>
      </c>
      <c r="R339" s="206">
        <v>42005</v>
      </c>
      <c r="S339" s="178">
        <f t="shared" si="56"/>
        <v>0</v>
      </c>
      <c r="T339" s="179">
        <v>1</v>
      </c>
      <c r="U339" s="180">
        <f t="shared" si="62"/>
        <v>0</v>
      </c>
      <c r="V339" s="181">
        <f t="shared" si="63"/>
        <v>0</v>
      </c>
      <c r="W339" s="181">
        <f t="shared" si="64"/>
        <v>0</v>
      </c>
      <c r="X339" s="187" t="s">
        <v>1265</v>
      </c>
      <c r="Y339" s="40">
        <f t="shared" si="61"/>
        <v>63</v>
      </c>
      <c r="Z339" s="332" t="s">
        <v>3497</v>
      </c>
      <c r="AA339" s="43" t="s">
        <v>1035</v>
      </c>
      <c r="AB339" s="163" t="s">
        <v>3886</v>
      </c>
      <c r="AC339" s="407"/>
    </row>
    <row r="340" spans="1:29" ht="136.5" hidden="1" customHeight="1" x14ac:dyDescent="0.25">
      <c r="A340" s="32">
        <v>330</v>
      </c>
      <c r="B340" s="33" t="s">
        <v>2837</v>
      </c>
      <c r="C340" s="42" t="s">
        <v>32</v>
      </c>
      <c r="D340" s="101" t="s">
        <v>33</v>
      </c>
      <c r="E340" s="36">
        <v>215</v>
      </c>
      <c r="F340" s="97" t="s">
        <v>2553</v>
      </c>
      <c r="G340" s="38">
        <f t="shared" si="57"/>
        <v>364</v>
      </c>
      <c r="H340" s="70" t="s">
        <v>1270</v>
      </c>
      <c r="I340" s="38">
        <f t="shared" si="58"/>
        <v>83</v>
      </c>
      <c r="J340" s="39" t="s">
        <v>1271</v>
      </c>
      <c r="K340" s="40">
        <f t="shared" si="59"/>
        <v>75</v>
      </c>
      <c r="L340" s="36">
        <v>215</v>
      </c>
      <c r="M340" s="78" t="s">
        <v>1215</v>
      </c>
      <c r="N340" s="38">
        <f t="shared" si="60"/>
        <v>116</v>
      </c>
      <c r="O340" s="78" t="s">
        <v>1172</v>
      </c>
      <c r="P340" s="205">
        <v>1</v>
      </c>
      <c r="Q340" s="206">
        <v>42005</v>
      </c>
      <c r="R340" s="206">
        <v>42156</v>
      </c>
      <c r="S340" s="178">
        <f t="shared" si="56"/>
        <v>21.571428571428573</v>
      </c>
      <c r="T340" s="179">
        <v>1</v>
      </c>
      <c r="U340" s="180">
        <f t="shared" si="62"/>
        <v>21.571428571428573</v>
      </c>
      <c r="V340" s="181">
        <f t="shared" si="63"/>
        <v>21.571428571428573</v>
      </c>
      <c r="W340" s="181">
        <f t="shared" si="64"/>
        <v>21.571428571428573</v>
      </c>
      <c r="X340" s="39" t="s">
        <v>1272</v>
      </c>
      <c r="Y340" s="40">
        <f t="shared" si="61"/>
        <v>157</v>
      </c>
      <c r="Z340" s="332" t="s">
        <v>3497</v>
      </c>
      <c r="AA340" s="43" t="s">
        <v>1035</v>
      </c>
      <c r="AB340" s="163" t="s">
        <v>3886</v>
      </c>
      <c r="AC340" s="407"/>
    </row>
    <row r="341" spans="1:29" ht="136.5" hidden="1" customHeight="1" x14ac:dyDescent="0.25">
      <c r="A341" s="32">
        <v>331</v>
      </c>
      <c r="B341" s="33" t="s">
        <v>1002</v>
      </c>
      <c r="C341" s="42" t="s">
        <v>32</v>
      </c>
      <c r="D341" s="101" t="s">
        <v>33</v>
      </c>
      <c r="E341" s="73"/>
      <c r="F341" s="97" t="s">
        <v>2553</v>
      </c>
      <c r="G341" s="38">
        <f t="shared" si="57"/>
        <v>364</v>
      </c>
      <c r="H341" s="70" t="s">
        <v>1270</v>
      </c>
      <c r="I341" s="38">
        <f t="shared" si="58"/>
        <v>83</v>
      </c>
      <c r="J341" s="39" t="s">
        <v>1274</v>
      </c>
      <c r="K341" s="40">
        <f t="shared" si="59"/>
        <v>75</v>
      </c>
      <c r="L341" s="36">
        <v>216</v>
      </c>
      <c r="M341" s="78" t="s">
        <v>1215</v>
      </c>
      <c r="N341" s="38">
        <f t="shared" si="60"/>
        <v>116</v>
      </c>
      <c r="O341" s="78" t="s">
        <v>1219</v>
      </c>
      <c r="P341" s="205">
        <v>1</v>
      </c>
      <c r="Q341" s="206">
        <v>42005</v>
      </c>
      <c r="R341" s="206">
        <v>42156</v>
      </c>
      <c r="S341" s="178">
        <f t="shared" si="56"/>
        <v>21.571428571428573</v>
      </c>
      <c r="T341" s="179">
        <v>1</v>
      </c>
      <c r="U341" s="180">
        <f t="shared" si="62"/>
        <v>21.571428571428573</v>
      </c>
      <c r="V341" s="181">
        <f t="shared" si="63"/>
        <v>21.571428571428573</v>
      </c>
      <c r="W341" s="181">
        <f t="shared" si="64"/>
        <v>21.571428571428573</v>
      </c>
      <c r="X341" s="39" t="s">
        <v>1272</v>
      </c>
      <c r="Y341" s="40">
        <f t="shared" si="61"/>
        <v>157</v>
      </c>
      <c r="Z341" s="332" t="s">
        <v>3497</v>
      </c>
      <c r="AA341" s="43" t="s">
        <v>1035</v>
      </c>
      <c r="AB341" s="163" t="s">
        <v>3886</v>
      </c>
      <c r="AC341" s="407"/>
    </row>
    <row r="342" spans="1:29" ht="120" hidden="1" customHeight="1" x14ac:dyDescent="0.25">
      <c r="A342" s="32">
        <v>332</v>
      </c>
      <c r="B342" s="33" t="s">
        <v>1004</v>
      </c>
      <c r="C342" s="42" t="s">
        <v>32</v>
      </c>
      <c r="D342" s="53" t="s">
        <v>33</v>
      </c>
      <c r="E342" s="36">
        <v>216</v>
      </c>
      <c r="F342" s="49" t="s">
        <v>2554</v>
      </c>
      <c r="G342" s="38">
        <f t="shared" si="57"/>
        <v>258</v>
      </c>
      <c r="H342" s="88" t="s">
        <v>1283</v>
      </c>
      <c r="I342" s="38">
        <f t="shared" si="58"/>
        <v>274</v>
      </c>
      <c r="J342" s="88" t="s">
        <v>1284</v>
      </c>
      <c r="K342" s="40">
        <f t="shared" si="59"/>
        <v>288</v>
      </c>
      <c r="L342" s="103">
        <v>216</v>
      </c>
      <c r="M342" s="88" t="s">
        <v>1285</v>
      </c>
      <c r="N342" s="38">
        <f t="shared" si="60"/>
        <v>132</v>
      </c>
      <c r="O342" s="88" t="s">
        <v>1280</v>
      </c>
      <c r="P342" s="213">
        <v>1</v>
      </c>
      <c r="Q342" s="221">
        <v>42005</v>
      </c>
      <c r="R342" s="221">
        <v>42369</v>
      </c>
      <c r="S342" s="178">
        <f t="shared" si="56"/>
        <v>52</v>
      </c>
      <c r="T342" s="179">
        <v>1</v>
      </c>
      <c r="U342" s="180">
        <f t="shared" si="62"/>
        <v>52</v>
      </c>
      <c r="V342" s="181">
        <f t="shared" si="63"/>
        <v>52</v>
      </c>
      <c r="W342" s="181">
        <f t="shared" si="64"/>
        <v>52</v>
      </c>
      <c r="X342" s="39" t="s">
        <v>2175</v>
      </c>
      <c r="Y342" s="40">
        <f t="shared" si="61"/>
        <v>390</v>
      </c>
      <c r="Z342" s="332" t="s">
        <v>3497</v>
      </c>
      <c r="AA342" s="43" t="s">
        <v>1278</v>
      </c>
      <c r="AB342" s="163" t="s">
        <v>3886</v>
      </c>
      <c r="AC342" s="407"/>
    </row>
    <row r="343" spans="1:29" ht="166.5" hidden="1" customHeight="1" x14ac:dyDescent="0.25">
      <c r="A343" s="32">
        <v>333</v>
      </c>
      <c r="B343" s="33" t="s">
        <v>1005</v>
      </c>
      <c r="C343" s="42" t="s">
        <v>32</v>
      </c>
      <c r="D343" s="53" t="s">
        <v>33</v>
      </c>
      <c r="E343" s="36">
        <v>217</v>
      </c>
      <c r="F343" s="49" t="s">
        <v>2555</v>
      </c>
      <c r="G343" s="38">
        <f t="shared" si="57"/>
        <v>389</v>
      </c>
      <c r="H343" s="49" t="s">
        <v>1286</v>
      </c>
      <c r="I343" s="38">
        <f t="shared" si="58"/>
        <v>371</v>
      </c>
      <c r="J343" s="49" t="s">
        <v>1287</v>
      </c>
      <c r="K343" s="40">
        <f t="shared" si="59"/>
        <v>167</v>
      </c>
      <c r="L343" s="58">
        <v>217</v>
      </c>
      <c r="M343" s="104" t="s">
        <v>1288</v>
      </c>
      <c r="N343" s="38">
        <f t="shared" si="60"/>
        <v>300</v>
      </c>
      <c r="O343" s="49" t="s">
        <v>1289</v>
      </c>
      <c r="P343" s="213">
        <v>2</v>
      </c>
      <c r="Q343" s="221">
        <v>42005</v>
      </c>
      <c r="R343" s="221">
        <v>42369</v>
      </c>
      <c r="S343" s="178">
        <f t="shared" si="56"/>
        <v>52</v>
      </c>
      <c r="T343" s="179">
        <v>1</v>
      </c>
      <c r="U343" s="180">
        <f t="shared" si="62"/>
        <v>52</v>
      </c>
      <c r="V343" s="181">
        <f t="shared" si="63"/>
        <v>52</v>
      </c>
      <c r="W343" s="181">
        <f t="shared" si="64"/>
        <v>52</v>
      </c>
      <c r="X343" s="39" t="s">
        <v>3776</v>
      </c>
      <c r="Y343" s="40">
        <f t="shared" si="61"/>
        <v>182</v>
      </c>
      <c r="Z343" s="332" t="s">
        <v>3497</v>
      </c>
      <c r="AA343" s="43" t="s">
        <v>1278</v>
      </c>
      <c r="AB343" s="163" t="s">
        <v>3886</v>
      </c>
      <c r="AC343" s="407"/>
    </row>
    <row r="344" spans="1:29" ht="171.75" hidden="1" customHeight="1" x14ac:dyDescent="0.25">
      <c r="A344" s="32">
        <v>334</v>
      </c>
      <c r="B344" s="33" t="s">
        <v>1010</v>
      </c>
      <c r="C344" s="42" t="s">
        <v>32</v>
      </c>
      <c r="D344" s="53" t="s">
        <v>33</v>
      </c>
      <c r="E344" s="36">
        <v>218</v>
      </c>
      <c r="F344" s="49" t="s">
        <v>2556</v>
      </c>
      <c r="G344" s="38">
        <f t="shared" si="57"/>
        <v>385</v>
      </c>
      <c r="H344" s="88" t="s">
        <v>1291</v>
      </c>
      <c r="I344" s="38">
        <f t="shared" si="58"/>
        <v>278</v>
      </c>
      <c r="J344" s="49" t="s">
        <v>1292</v>
      </c>
      <c r="K344" s="40">
        <f t="shared" si="59"/>
        <v>124</v>
      </c>
      <c r="L344" s="58">
        <v>218</v>
      </c>
      <c r="M344" s="104" t="s">
        <v>1293</v>
      </c>
      <c r="N344" s="38">
        <f t="shared" si="60"/>
        <v>376</v>
      </c>
      <c r="O344" s="49" t="s">
        <v>1294</v>
      </c>
      <c r="P344" s="213">
        <v>5</v>
      </c>
      <c r="Q344" s="221">
        <v>42005</v>
      </c>
      <c r="R344" s="221">
        <v>42369</v>
      </c>
      <c r="S344" s="178">
        <f t="shared" si="56"/>
        <v>52</v>
      </c>
      <c r="T344" s="179">
        <v>1</v>
      </c>
      <c r="U344" s="180">
        <f t="shared" si="62"/>
        <v>52</v>
      </c>
      <c r="V344" s="181">
        <f t="shared" si="63"/>
        <v>52</v>
      </c>
      <c r="W344" s="181">
        <f t="shared" si="64"/>
        <v>52</v>
      </c>
      <c r="X344" s="222" t="s">
        <v>3821</v>
      </c>
      <c r="Y344" s="40">
        <f t="shared" si="61"/>
        <v>385</v>
      </c>
      <c r="Z344" s="332" t="s">
        <v>3497</v>
      </c>
      <c r="AA344" s="43" t="s">
        <v>1278</v>
      </c>
      <c r="AB344" s="163" t="s">
        <v>3886</v>
      </c>
      <c r="AC344" s="407"/>
    </row>
    <row r="345" spans="1:29" ht="165" hidden="1" customHeight="1" x14ac:dyDescent="0.25">
      <c r="A345" s="32">
        <v>335</v>
      </c>
      <c r="B345" s="33" t="s">
        <v>1012</v>
      </c>
      <c r="C345" s="42" t="s">
        <v>32</v>
      </c>
      <c r="D345" s="105" t="s">
        <v>33</v>
      </c>
      <c r="E345" s="36">
        <v>219</v>
      </c>
      <c r="F345" s="49" t="s">
        <v>2557</v>
      </c>
      <c r="G345" s="38">
        <f t="shared" si="57"/>
        <v>382</v>
      </c>
      <c r="H345" s="49" t="s">
        <v>1297</v>
      </c>
      <c r="I345" s="38">
        <f t="shared" si="58"/>
        <v>330</v>
      </c>
      <c r="J345" s="49" t="s">
        <v>1298</v>
      </c>
      <c r="K345" s="40">
        <f t="shared" si="59"/>
        <v>107</v>
      </c>
      <c r="L345" s="58">
        <v>219</v>
      </c>
      <c r="M345" s="88" t="s">
        <v>1281</v>
      </c>
      <c r="N345" s="38">
        <f t="shared" si="60"/>
        <v>350</v>
      </c>
      <c r="O345" s="88" t="s">
        <v>1282</v>
      </c>
      <c r="P345" s="213">
        <v>1</v>
      </c>
      <c r="Q345" s="221">
        <v>42005</v>
      </c>
      <c r="R345" s="221">
        <v>42369</v>
      </c>
      <c r="S345" s="178">
        <f t="shared" si="56"/>
        <v>52</v>
      </c>
      <c r="T345" s="179">
        <v>1</v>
      </c>
      <c r="U345" s="180">
        <f t="shared" si="62"/>
        <v>52</v>
      </c>
      <c r="V345" s="181">
        <f t="shared" si="63"/>
        <v>52</v>
      </c>
      <c r="W345" s="181">
        <f t="shared" si="64"/>
        <v>52</v>
      </c>
      <c r="X345" s="39" t="s">
        <v>4200</v>
      </c>
      <c r="Y345" s="40">
        <f t="shared" si="61"/>
        <v>268</v>
      </c>
      <c r="Z345" s="332" t="s">
        <v>3497</v>
      </c>
      <c r="AA345" s="43" t="s">
        <v>1278</v>
      </c>
      <c r="AB345" s="163" t="s">
        <v>3886</v>
      </c>
      <c r="AC345" s="407"/>
    </row>
    <row r="346" spans="1:29" ht="150" hidden="1" customHeight="1" x14ac:dyDescent="0.25">
      <c r="A346" s="32">
        <v>336</v>
      </c>
      <c r="B346" s="33" t="s">
        <v>1014</v>
      </c>
      <c r="C346" s="42" t="s">
        <v>32</v>
      </c>
      <c r="D346" s="53" t="s">
        <v>33</v>
      </c>
      <c r="E346" s="58"/>
      <c r="F346" s="49" t="s">
        <v>2558</v>
      </c>
      <c r="G346" s="38">
        <f t="shared" si="57"/>
        <v>381</v>
      </c>
      <c r="H346" s="49" t="s">
        <v>1297</v>
      </c>
      <c r="I346" s="38">
        <f t="shared" si="58"/>
        <v>330</v>
      </c>
      <c r="J346" s="49" t="s">
        <v>1299</v>
      </c>
      <c r="K346" s="40">
        <f t="shared" si="59"/>
        <v>224</v>
      </c>
      <c r="L346" s="58">
        <v>219</v>
      </c>
      <c r="M346" s="104" t="s">
        <v>1293</v>
      </c>
      <c r="N346" s="38">
        <f t="shared" si="60"/>
        <v>376</v>
      </c>
      <c r="O346" s="49" t="s">
        <v>1300</v>
      </c>
      <c r="P346" s="213">
        <v>5</v>
      </c>
      <c r="Q346" s="221">
        <v>42005</v>
      </c>
      <c r="R346" s="221">
        <v>42369</v>
      </c>
      <c r="S346" s="178">
        <f t="shared" si="56"/>
        <v>52</v>
      </c>
      <c r="T346" s="179">
        <v>1</v>
      </c>
      <c r="U346" s="180">
        <f t="shared" si="62"/>
        <v>52</v>
      </c>
      <c r="V346" s="181">
        <f t="shared" si="63"/>
        <v>52</v>
      </c>
      <c r="W346" s="181">
        <f t="shared" si="64"/>
        <v>52</v>
      </c>
      <c r="X346" s="222" t="s">
        <v>3811</v>
      </c>
      <c r="Y346" s="40">
        <f t="shared" si="61"/>
        <v>348</v>
      </c>
      <c r="Z346" s="332" t="s">
        <v>3497</v>
      </c>
      <c r="AA346" s="43" t="s">
        <v>1278</v>
      </c>
      <c r="AB346" s="163" t="s">
        <v>3886</v>
      </c>
      <c r="AC346" s="407"/>
    </row>
    <row r="347" spans="1:29" ht="151.5" hidden="1" customHeight="1" x14ac:dyDescent="0.25">
      <c r="A347" s="32">
        <v>337</v>
      </c>
      <c r="B347" s="33" t="s">
        <v>1018</v>
      </c>
      <c r="C347" s="42" t="s">
        <v>32</v>
      </c>
      <c r="D347" s="53" t="s">
        <v>33</v>
      </c>
      <c r="E347" s="58"/>
      <c r="F347" s="49" t="s">
        <v>2559</v>
      </c>
      <c r="G347" s="38">
        <f t="shared" si="57"/>
        <v>388</v>
      </c>
      <c r="H347" s="49" t="s">
        <v>1297</v>
      </c>
      <c r="I347" s="38">
        <f t="shared" si="58"/>
        <v>330</v>
      </c>
      <c r="J347" s="49" t="s">
        <v>1302</v>
      </c>
      <c r="K347" s="40">
        <f t="shared" si="59"/>
        <v>91</v>
      </c>
      <c r="L347" s="58">
        <v>219</v>
      </c>
      <c r="M347" s="88" t="s">
        <v>1303</v>
      </c>
      <c r="N347" s="38">
        <f t="shared" si="60"/>
        <v>79</v>
      </c>
      <c r="O347" s="49" t="s">
        <v>1304</v>
      </c>
      <c r="P347" s="213">
        <v>4</v>
      </c>
      <c r="Q347" s="221">
        <v>42005</v>
      </c>
      <c r="R347" s="221">
        <v>42369</v>
      </c>
      <c r="S347" s="178">
        <f t="shared" si="56"/>
        <v>52</v>
      </c>
      <c r="T347" s="179">
        <v>1</v>
      </c>
      <c r="U347" s="180">
        <f t="shared" si="62"/>
        <v>52</v>
      </c>
      <c r="V347" s="181">
        <f t="shared" si="63"/>
        <v>52</v>
      </c>
      <c r="W347" s="181">
        <f t="shared" si="64"/>
        <v>52</v>
      </c>
      <c r="X347" s="222" t="s">
        <v>3812</v>
      </c>
      <c r="Y347" s="40">
        <f t="shared" si="61"/>
        <v>390</v>
      </c>
      <c r="Z347" s="332" t="s">
        <v>3497</v>
      </c>
      <c r="AA347" s="43" t="s">
        <v>1278</v>
      </c>
      <c r="AB347" s="163" t="s">
        <v>3886</v>
      </c>
      <c r="AC347" s="407"/>
    </row>
    <row r="348" spans="1:29" ht="151.5" hidden="1" customHeight="1" x14ac:dyDescent="0.25">
      <c r="A348" s="32">
        <v>338</v>
      </c>
      <c r="B348" s="33" t="s">
        <v>1021</v>
      </c>
      <c r="C348" s="42" t="s">
        <v>32</v>
      </c>
      <c r="D348" s="53" t="s">
        <v>33</v>
      </c>
      <c r="E348" s="58"/>
      <c r="F348" s="49" t="s">
        <v>2560</v>
      </c>
      <c r="G348" s="38">
        <f t="shared" si="57"/>
        <v>387</v>
      </c>
      <c r="H348" s="49" t="s">
        <v>1297</v>
      </c>
      <c r="I348" s="38">
        <f t="shared" si="58"/>
        <v>330</v>
      </c>
      <c r="J348" s="49" t="s">
        <v>1306</v>
      </c>
      <c r="K348" s="40">
        <f t="shared" si="59"/>
        <v>277</v>
      </c>
      <c r="L348" s="58">
        <v>219</v>
      </c>
      <c r="M348" s="88" t="s">
        <v>1276</v>
      </c>
      <c r="N348" s="38">
        <f t="shared" si="60"/>
        <v>39</v>
      </c>
      <c r="O348" s="88" t="s">
        <v>1277</v>
      </c>
      <c r="P348" s="213">
        <v>1</v>
      </c>
      <c r="Q348" s="221">
        <v>42005</v>
      </c>
      <c r="R348" s="221">
        <v>42014</v>
      </c>
      <c r="S348" s="178">
        <f t="shared" si="56"/>
        <v>1.2857142857142858</v>
      </c>
      <c r="T348" s="179">
        <v>1</v>
      </c>
      <c r="U348" s="180">
        <f t="shared" si="62"/>
        <v>1.2857142857142858</v>
      </c>
      <c r="V348" s="181">
        <f t="shared" si="63"/>
        <v>1.2857142857142858</v>
      </c>
      <c r="W348" s="181">
        <f t="shared" si="64"/>
        <v>1.2857142857142858</v>
      </c>
      <c r="X348" s="187" t="s">
        <v>3942</v>
      </c>
      <c r="Y348" s="40">
        <f t="shared" si="61"/>
        <v>26</v>
      </c>
      <c r="Z348" s="332" t="s">
        <v>3497</v>
      </c>
      <c r="AA348" s="43" t="s">
        <v>1278</v>
      </c>
      <c r="AB348" s="163" t="s">
        <v>3886</v>
      </c>
      <c r="AC348" s="407"/>
    </row>
    <row r="349" spans="1:29" ht="166.5" hidden="1" customHeight="1" x14ac:dyDescent="0.25">
      <c r="A349" s="32">
        <v>339</v>
      </c>
      <c r="B349" s="33" t="s">
        <v>1023</v>
      </c>
      <c r="C349" s="42" t="s">
        <v>32</v>
      </c>
      <c r="D349" s="44" t="s">
        <v>1346</v>
      </c>
      <c r="E349" s="36">
        <v>220</v>
      </c>
      <c r="F349" s="49" t="s">
        <v>2561</v>
      </c>
      <c r="G349" s="38">
        <f t="shared" si="57"/>
        <v>389</v>
      </c>
      <c r="H349" s="88" t="s">
        <v>1309</v>
      </c>
      <c r="I349" s="38">
        <f t="shared" si="58"/>
        <v>327</v>
      </c>
      <c r="J349" s="88" t="s">
        <v>1310</v>
      </c>
      <c r="K349" s="40">
        <f t="shared" si="59"/>
        <v>383</v>
      </c>
      <c r="L349" s="106">
        <v>220</v>
      </c>
      <c r="M349" s="104" t="s">
        <v>2191</v>
      </c>
      <c r="N349" s="38">
        <f t="shared" si="60"/>
        <v>390</v>
      </c>
      <c r="O349" s="49" t="s">
        <v>1311</v>
      </c>
      <c r="P349" s="213">
        <v>4</v>
      </c>
      <c r="Q349" s="221">
        <v>42005</v>
      </c>
      <c r="R349" s="221">
        <v>42369</v>
      </c>
      <c r="S349" s="178">
        <f t="shared" si="56"/>
        <v>52</v>
      </c>
      <c r="T349" s="179">
        <v>1</v>
      </c>
      <c r="U349" s="180">
        <f t="shared" si="62"/>
        <v>52</v>
      </c>
      <c r="V349" s="181">
        <f t="shared" si="63"/>
        <v>52</v>
      </c>
      <c r="W349" s="181">
        <f t="shared" si="64"/>
        <v>52</v>
      </c>
      <c r="X349" s="187" t="s">
        <v>3501</v>
      </c>
      <c r="Y349" s="40">
        <f t="shared" si="61"/>
        <v>358</v>
      </c>
      <c r="Z349" s="332" t="s">
        <v>3497</v>
      </c>
      <c r="AA349" s="43" t="s">
        <v>1278</v>
      </c>
      <c r="AB349" s="163" t="s">
        <v>3886</v>
      </c>
      <c r="AC349" s="407"/>
    </row>
    <row r="350" spans="1:29" ht="136.5" hidden="1" customHeight="1" x14ac:dyDescent="0.25">
      <c r="A350" s="32">
        <v>340</v>
      </c>
      <c r="B350" s="33" t="s">
        <v>1026</v>
      </c>
      <c r="C350" s="42" t="s">
        <v>32</v>
      </c>
      <c r="D350" s="168" t="s">
        <v>633</v>
      </c>
      <c r="E350" s="36">
        <v>221</v>
      </c>
      <c r="F350" s="49" t="s">
        <v>2562</v>
      </c>
      <c r="G350" s="38">
        <f t="shared" si="57"/>
        <v>388</v>
      </c>
      <c r="H350" s="49" t="s">
        <v>1312</v>
      </c>
      <c r="I350" s="38">
        <f t="shared" si="58"/>
        <v>369</v>
      </c>
      <c r="J350" s="104" t="s">
        <v>1313</v>
      </c>
      <c r="K350" s="40">
        <f t="shared" si="59"/>
        <v>367</v>
      </c>
      <c r="L350" s="107">
        <v>221</v>
      </c>
      <c r="M350" s="104" t="s">
        <v>1314</v>
      </c>
      <c r="N350" s="38">
        <f t="shared" si="60"/>
        <v>104</v>
      </c>
      <c r="O350" s="49" t="s">
        <v>1315</v>
      </c>
      <c r="P350" s="213">
        <v>2</v>
      </c>
      <c r="Q350" s="221">
        <v>42005</v>
      </c>
      <c r="R350" s="221">
        <v>42369</v>
      </c>
      <c r="S350" s="178">
        <f t="shared" si="56"/>
        <v>52</v>
      </c>
      <c r="T350" s="179">
        <v>1</v>
      </c>
      <c r="U350" s="180">
        <f t="shared" si="62"/>
        <v>52</v>
      </c>
      <c r="V350" s="181">
        <f t="shared" si="63"/>
        <v>52</v>
      </c>
      <c r="W350" s="181">
        <f t="shared" si="64"/>
        <v>52</v>
      </c>
      <c r="X350" s="187" t="s">
        <v>3781</v>
      </c>
      <c r="Y350" s="40">
        <f t="shared" si="61"/>
        <v>388</v>
      </c>
      <c r="Z350" s="332" t="s">
        <v>3497</v>
      </c>
      <c r="AA350" s="43" t="s">
        <v>1278</v>
      </c>
      <c r="AB350" s="163" t="s">
        <v>3886</v>
      </c>
      <c r="AC350" s="407"/>
    </row>
    <row r="351" spans="1:29" ht="180" hidden="1" customHeight="1" x14ac:dyDescent="0.25">
      <c r="A351" s="32">
        <v>341</v>
      </c>
      <c r="B351" s="33" t="s">
        <v>1028</v>
      </c>
      <c r="C351" s="42" t="s">
        <v>32</v>
      </c>
      <c r="D351" s="53" t="s">
        <v>33</v>
      </c>
      <c r="E351" s="36">
        <v>222</v>
      </c>
      <c r="F351" s="49" t="s">
        <v>2563</v>
      </c>
      <c r="G351" s="38">
        <f t="shared" si="57"/>
        <v>386</v>
      </c>
      <c r="H351" s="49" t="s">
        <v>1318</v>
      </c>
      <c r="I351" s="38">
        <f t="shared" si="58"/>
        <v>385</v>
      </c>
      <c r="J351" s="104" t="s">
        <v>1319</v>
      </c>
      <c r="K351" s="40">
        <f t="shared" si="59"/>
        <v>285</v>
      </c>
      <c r="L351" s="107">
        <v>222</v>
      </c>
      <c r="M351" s="104" t="s">
        <v>1320</v>
      </c>
      <c r="N351" s="38">
        <f t="shared" si="60"/>
        <v>157</v>
      </c>
      <c r="O351" s="49" t="s">
        <v>1321</v>
      </c>
      <c r="P351" s="213">
        <v>4</v>
      </c>
      <c r="Q351" s="221">
        <v>42005</v>
      </c>
      <c r="R351" s="221">
        <v>42369</v>
      </c>
      <c r="S351" s="178">
        <f t="shared" si="56"/>
        <v>52</v>
      </c>
      <c r="T351" s="179">
        <v>1</v>
      </c>
      <c r="U351" s="180">
        <f t="shared" si="62"/>
        <v>52</v>
      </c>
      <c r="V351" s="181">
        <f t="shared" si="63"/>
        <v>52</v>
      </c>
      <c r="W351" s="181">
        <f t="shared" si="64"/>
        <v>52</v>
      </c>
      <c r="X351" s="187" t="s">
        <v>1322</v>
      </c>
      <c r="Y351" s="40">
        <f t="shared" si="61"/>
        <v>182</v>
      </c>
      <c r="Z351" s="332" t="s">
        <v>3497</v>
      </c>
      <c r="AA351" s="43" t="s">
        <v>1278</v>
      </c>
      <c r="AB351" s="163" t="s">
        <v>3886</v>
      </c>
      <c r="AC351" s="407"/>
    </row>
    <row r="352" spans="1:29" ht="159" hidden="1" customHeight="1" x14ac:dyDescent="0.25">
      <c r="A352" s="32">
        <v>342</v>
      </c>
      <c r="B352" s="33" t="s">
        <v>1029</v>
      </c>
      <c r="C352" s="34" t="s">
        <v>32</v>
      </c>
      <c r="D352" s="51" t="s">
        <v>33</v>
      </c>
      <c r="E352" s="36">
        <v>223</v>
      </c>
      <c r="F352" s="49" t="s">
        <v>2895</v>
      </c>
      <c r="G352" s="38">
        <f t="shared" si="57"/>
        <v>389</v>
      </c>
      <c r="H352" s="88" t="s">
        <v>1323</v>
      </c>
      <c r="I352" s="38">
        <f t="shared" si="58"/>
        <v>78</v>
      </c>
      <c r="J352" s="88" t="s">
        <v>2885</v>
      </c>
      <c r="K352" s="40">
        <f t="shared" si="59"/>
        <v>198</v>
      </c>
      <c r="L352" s="107">
        <v>223</v>
      </c>
      <c r="M352" s="49" t="s">
        <v>2886</v>
      </c>
      <c r="N352" s="38">
        <f t="shared" si="60"/>
        <v>166</v>
      </c>
      <c r="O352" s="49" t="s">
        <v>2887</v>
      </c>
      <c r="P352" s="213">
        <v>3</v>
      </c>
      <c r="Q352" s="191">
        <v>42948</v>
      </c>
      <c r="R352" s="191">
        <v>43100</v>
      </c>
      <c r="S352" s="178">
        <f t="shared" si="56"/>
        <v>21.714285714285715</v>
      </c>
      <c r="T352" s="179">
        <v>1</v>
      </c>
      <c r="U352" s="180">
        <f t="shared" si="62"/>
        <v>21.714285714285715</v>
      </c>
      <c r="V352" s="181">
        <f t="shared" si="63"/>
        <v>0</v>
      </c>
      <c r="W352" s="181">
        <f t="shared" si="64"/>
        <v>0</v>
      </c>
      <c r="X352" s="49" t="s">
        <v>3888</v>
      </c>
      <c r="Y352" s="40">
        <f t="shared" si="61"/>
        <v>383</v>
      </c>
      <c r="Z352" s="332" t="s">
        <v>2888</v>
      </c>
      <c r="AA352" s="43" t="s">
        <v>1278</v>
      </c>
      <c r="AB352" s="163" t="s">
        <v>3886</v>
      </c>
      <c r="AC352" s="407"/>
    </row>
    <row r="353" spans="1:29" ht="151.5" hidden="1" customHeight="1" x14ac:dyDescent="0.25">
      <c r="A353" s="32">
        <v>343</v>
      </c>
      <c r="B353" s="33" t="s">
        <v>1036</v>
      </c>
      <c r="C353" s="42" t="s">
        <v>32</v>
      </c>
      <c r="D353" s="44" t="s">
        <v>1346</v>
      </c>
      <c r="E353" s="36">
        <v>224</v>
      </c>
      <c r="F353" s="49" t="s">
        <v>2564</v>
      </c>
      <c r="G353" s="38">
        <f t="shared" si="57"/>
        <v>386</v>
      </c>
      <c r="H353" s="88" t="s">
        <v>1325</v>
      </c>
      <c r="I353" s="38">
        <f t="shared" si="58"/>
        <v>218</v>
      </c>
      <c r="J353" s="104" t="s">
        <v>1326</v>
      </c>
      <c r="K353" s="40">
        <f t="shared" si="59"/>
        <v>307</v>
      </c>
      <c r="L353" s="107">
        <v>224</v>
      </c>
      <c r="M353" s="104" t="s">
        <v>1327</v>
      </c>
      <c r="N353" s="38">
        <f t="shared" si="60"/>
        <v>250</v>
      </c>
      <c r="O353" s="49" t="s">
        <v>1328</v>
      </c>
      <c r="P353" s="213">
        <v>3</v>
      </c>
      <c r="Q353" s="221">
        <v>42005</v>
      </c>
      <c r="R353" s="221">
        <v>42093</v>
      </c>
      <c r="S353" s="178">
        <f t="shared" si="56"/>
        <v>12.571428571428571</v>
      </c>
      <c r="T353" s="179">
        <v>1</v>
      </c>
      <c r="U353" s="180">
        <f t="shared" si="62"/>
        <v>12.571428571428571</v>
      </c>
      <c r="V353" s="181">
        <f t="shared" si="63"/>
        <v>12.571428571428571</v>
      </c>
      <c r="W353" s="181">
        <f t="shared" si="64"/>
        <v>12.571428571428571</v>
      </c>
      <c r="X353" s="187" t="s">
        <v>4333</v>
      </c>
      <c r="Y353" s="40">
        <f t="shared" si="61"/>
        <v>237</v>
      </c>
      <c r="Z353" s="332" t="s">
        <v>3497</v>
      </c>
      <c r="AA353" s="43" t="s">
        <v>1278</v>
      </c>
      <c r="AB353" s="163" t="s">
        <v>3886</v>
      </c>
      <c r="AC353" s="407"/>
    </row>
    <row r="354" spans="1:29" ht="165" hidden="1" customHeight="1" x14ac:dyDescent="0.25">
      <c r="A354" s="32">
        <v>344</v>
      </c>
      <c r="B354" s="33" t="s">
        <v>1041</v>
      </c>
      <c r="C354" s="42" t="s">
        <v>32</v>
      </c>
      <c r="D354" s="47" t="s">
        <v>1728</v>
      </c>
      <c r="E354" s="36">
        <v>225</v>
      </c>
      <c r="F354" s="49" t="s">
        <v>2565</v>
      </c>
      <c r="G354" s="38">
        <f t="shared" si="57"/>
        <v>388</v>
      </c>
      <c r="H354" s="49" t="s">
        <v>1330</v>
      </c>
      <c r="I354" s="38">
        <f t="shared" si="58"/>
        <v>388</v>
      </c>
      <c r="J354" s="88" t="s">
        <v>1331</v>
      </c>
      <c r="K354" s="40">
        <f t="shared" si="59"/>
        <v>79</v>
      </c>
      <c r="L354" s="106">
        <v>225</v>
      </c>
      <c r="M354" s="49" t="s">
        <v>1332</v>
      </c>
      <c r="N354" s="38">
        <f t="shared" si="60"/>
        <v>385</v>
      </c>
      <c r="O354" s="88" t="s">
        <v>1333</v>
      </c>
      <c r="P354" s="213">
        <v>1</v>
      </c>
      <c r="Q354" s="221">
        <v>41989</v>
      </c>
      <c r="R354" s="221">
        <v>42156</v>
      </c>
      <c r="S354" s="178">
        <f t="shared" si="56"/>
        <v>23.857142857142858</v>
      </c>
      <c r="T354" s="179">
        <v>1</v>
      </c>
      <c r="U354" s="180">
        <f t="shared" si="62"/>
        <v>23.857142857142858</v>
      </c>
      <c r="V354" s="181">
        <f t="shared" si="63"/>
        <v>23.857142857142858</v>
      </c>
      <c r="W354" s="181">
        <f t="shared" si="64"/>
        <v>23.857142857142858</v>
      </c>
      <c r="X354" s="187" t="s">
        <v>1334</v>
      </c>
      <c r="Y354" s="40">
        <f t="shared" si="61"/>
        <v>150</v>
      </c>
      <c r="Z354" s="332" t="s">
        <v>3497</v>
      </c>
      <c r="AA354" s="43" t="s">
        <v>1278</v>
      </c>
      <c r="AB354" s="163" t="s">
        <v>3886</v>
      </c>
      <c r="AC354" s="407"/>
    </row>
    <row r="355" spans="1:29" ht="165" hidden="1" customHeight="1" x14ac:dyDescent="0.25">
      <c r="A355" s="32">
        <v>345</v>
      </c>
      <c r="B355" s="33" t="s">
        <v>1046</v>
      </c>
      <c r="C355" s="42" t="s">
        <v>32</v>
      </c>
      <c r="D355" s="53" t="s">
        <v>33</v>
      </c>
      <c r="E355" s="36">
        <v>226</v>
      </c>
      <c r="F355" s="49" t="s">
        <v>2566</v>
      </c>
      <c r="G355" s="38">
        <f t="shared" si="57"/>
        <v>388</v>
      </c>
      <c r="H355" s="88" t="s">
        <v>1336</v>
      </c>
      <c r="I355" s="38">
        <f t="shared" si="58"/>
        <v>389</v>
      </c>
      <c r="J355" s="88" t="s">
        <v>1337</v>
      </c>
      <c r="K355" s="40">
        <f t="shared" si="59"/>
        <v>206</v>
      </c>
      <c r="L355" s="106">
        <v>226</v>
      </c>
      <c r="M355" s="39" t="s">
        <v>2190</v>
      </c>
      <c r="N355" s="38">
        <f t="shared" si="60"/>
        <v>390</v>
      </c>
      <c r="O355" s="39" t="s">
        <v>1338</v>
      </c>
      <c r="P355" s="186">
        <v>5</v>
      </c>
      <c r="Q355" s="190">
        <v>42215</v>
      </c>
      <c r="R355" s="190">
        <v>42551</v>
      </c>
      <c r="S355" s="178">
        <f t="shared" si="56"/>
        <v>48</v>
      </c>
      <c r="T355" s="179">
        <v>1</v>
      </c>
      <c r="U355" s="180">
        <f t="shared" si="62"/>
        <v>48</v>
      </c>
      <c r="V355" s="181">
        <f t="shared" si="63"/>
        <v>48</v>
      </c>
      <c r="W355" s="181">
        <f t="shared" si="64"/>
        <v>48</v>
      </c>
      <c r="X355" s="74" t="s">
        <v>1339</v>
      </c>
      <c r="Y355" s="40">
        <f t="shared" si="61"/>
        <v>112</v>
      </c>
      <c r="Z355" s="332" t="s">
        <v>3497</v>
      </c>
      <c r="AA355" s="43" t="s">
        <v>1278</v>
      </c>
      <c r="AB355" s="163" t="s">
        <v>3886</v>
      </c>
      <c r="AC355" s="407"/>
    </row>
    <row r="356" spans="1:29" ht="150.75" hidden="1" customHeight="1" x14ac:dyDescent="0.25">
      <c r="A356" s="32">
        <v>346</v>
      </c>
      <c r="B356" s="33" t="s">
        <v>1051</v>
      </c>
      <c r="C356" s="42" t="s">
        <v>32</v>
      </c>
      <c r="D356" s="47" t="s">
        <v>1728</v>
      </c>
      <c r="E356" s="36">
        <v>227</v>
      </c>
      <c r="F356" s="49" t="s">
        <v>2567</v>
      </c>
      <c r="G356" s="38">
        <f t="shared" si="57"/>
        <v>388</v>
      </c>
      <c r="H356" s="88" t="s">
        <v>1342</v>
      </c>
      <c r="I356" s="38">
        <f t="shared" si="58"/>
        <v>204</v>
      </c>
      <c r="J356" s="88" t="s">
        <v>1343</v>
      </c>
      <c r="K356" s="40">
        <f t="shared" si="59"/>
        <v>121</v>
      </c>
      <c r="L356" s="106">
        <v>227</v>
      </c>
      <c r="M356" s="88" t="s">
        <v>1344</v>
      </c>
      <c r="N356" s="38">
        <f t="shared" si="60"/>
        <v>106</v>
      </c>
      <c r="O356" s="49" t="s">
        <v>1345</v>
      </c>
      <c r="P356" s="189">
        <v>2</v>
      </c>
      <c r="Q356" s="221">
        <v>42005</v>
      </c>
      <c r="R356" s="221">
        <v>42093</v>
      </c>
      <c r="S356" s="178">
        <f t="shared" si="56"/>
        <v>12.571428571428571</v>
      </c>
      <c r="T356" s="179">
        <v>1</v>
      </c>
      <c r="U356" s="180">
        <f t="shared" si="62"/>
        <v>12.571428571428571</v>
      </c>
      <c r="V356" s="181">
        <f t="shared" si="63"/>
        <v>12.571428571428571</v>
      </c>
      <c r="W356" s="181">
        <f t="shared" si="64"/>
        <v>12.571428571428571</v>
      </c>
      <c r="X356" s="64" t="s">
        <v>4201</v>
      </c>
      <c r="Y356" s="40">
        <f t="shared" si="61"/>
        <v>377</v>
      </c>
      <c r="Z356" s="332" t="s">
        <v>3497</v>
      </c>
      <c r="AA356" s="43" t="s">
        <v>1278</v>
      </c>
      <c r="AB356" s="163" t="s">
        <v>3886</v>
      </c>
      <c r="AC356" s="407"/>
    </row>
    <row r="357" spans="1:29" s="139" customFormat="1" ht="137.25" hidden="1" customHeight="1" x14ac:dyDescent="0.25">
      <c r="A357" s="138">
        <v>347</v>
      </c>
      <c r="B357" s="146" t="s">
        <v>1054</v>
      </c>
      <c r="C357" s="34" t="s">
        <v>32</v>
      </c>
      <c r="D357" s="66" t="s">
        <v>1346</v>
      </c>
      <c r="E357" s="36">
        <v>228</v>
      </c>
      <c r="F357" s="108" t="s">
        <v>2724</v>
      </c>
      <c r="G357" s="38">
        <f t="shared" si="57"/>
        <v>384</v>
      </c>
      <c r="H357" s="109" t="s">
        <v>1347</v>
      </c>
      <c r="I357" s="38">
        <f t="shared" si="58"/>
        <v>93</v>
      </c>
      <c r="J357" s="71" t="s">
        <v>1348</v>
      </c>
      <c r="K357" s="38">
        <f t="shared" si="59"/>
        <v>213</v>
      </c>
      <c r="L357" s="110">
        <v>228</v>
      </c>
      <c r="M357" s="71" t="s">
        <v>1349</v>
      </c>
      <c r="N357" s="38">
        <f t="shared" si="60"/>
        <v>108</v>
      </c>
      <c r="O357" s="71" t="s">
        <v>1350</v>
      </c>
      <c r="P357" s="202">
        <v>1</v>
      </c>
      <c r="Q357" s="203">
        <v>42522</v>
      </c>
      <c r="R357" s="203">
        <v>42643</v>
      </c>
      <c r="S357" s="178">
        <f t="shared" si="56"/>
        <v>17.285714285714285</v>
      </c>
      <c r="T357" s="217">
        <v>1</v>
      </c>
      <c r="U357" s="180">
        <f t="shared" si="62"/>
        <v>17.285714285714285</v>
      </c>
      <c r="V357" s="181">
        <f t="shared" si="63"/>
        <v>17.285714285714285</v>
      </c>
      <c r="W357" s="181">
        <f t="shared" si="64"/>
        <v>17.285714285714285</v>
      </c>
      <c r="X357" s="187" t="s">
        <v>2146</v>
      </c>
      <c r="Y357" s="38">
        <f t="shared" si="61"/>
        <v>145</v>
      </c>
      <c r="Z357" s="332" t="s">
        <v>4114</v>
      </c>
      <c r="AA357" s="43" t="s">
        <v>1351</v>
      </c>
      <c r="AB357" s="163" t="s">
        <v>3886</v>
      </c>
      <c r="AC357" s="407"/>
    </row>
    <row r="358" spans="1:29" ht="152.25" hidden="1" customHeight="1" x14ac:dyDescent="0.25">
      <c r="A358" s="32">
        <v>348</v>
      </c>
      <c r="B358" s="33" t="s">
        <v>1057</v>
      </c>
      <c r="C358" s="42" t="s">
        <v>32</v>
      </c>
      <c r="D358" s="62" t="s">
        <v>1346</v>
      </c>
      <c r="E358" s="111"/>
      <c r="F358" s="108" t="s">
        <v>2725</v>
      </c>
      <c r="G358" s="38">
        <f t="shared" si="57"/>
        <v>387</v>
      </c>
      <c r="H358" s="109" t="s">
        <v>1347</v>
      </c>
      <c r="I358" s="38">
        <f t="shared" si="58"/>
        <v>93</v>
      </c>
      <c r="J358" s="71" t="s">
        <v>1353</v>
      </c>
      <c r="K358" s="38">
        <f t="shared" si="59"/>
        <v>231</v>
      </c>
      <c r="L358" s="110">
        <v>228</v>
      </c>
      <c r="M358" s="71" t="s">
        <v>1354</v>
      </c>
      <c r="N358" s="38">
        <f t="shared" si="60"/>
        <v>70</v>
      </c>
      <c r="O358" s="118" t="s">
        <v>1355</v>
      </c>
      <c r="P358" s="202">
        <v>1</v>
      </c>
      <c r="Q358" s="203">
        <v>42522</v>
      </c>
      <c r="R358" s="203">
        <v>42613</v>
      </c>
      <c r="S358" s="178">
        <f t="shared" si="56"/>
        <v>13</v>
      </c>
      <c r="T358" s="217">
        <v>1</v>
      </c>
      <c r="U358" s="180">
        <f t="shared" si="62"/>
        <v>13</v>
      </c>
      <c r="V358" s="181">
        <f t="shared" si="63"/>
        <v>13</v>
      </c>
      <c r="W358" s="181">
        <f t="shared" si="64"/>
        <v>13</v>
      </c>
      <c r="X358" s="187" t="s">
        <v>2147</v>
      </c>
      <c r="Y358" s="40">
        <f t="shared" si="61"/>
        <v>157</v>
      </c>
      <c r="Z358" s="332" t="s">
        <v>4114</v>
      </c>
      <c r="AA358" s="43" t="s">
        <v>1351</v>
      </c>
      <c r="AB358" s="163" t="s">
        <v>3886</v>
      </c>
      <c r="AC358" s="407"/>
    </row>
    <row r="359" spans="1:29" ht="137.25" hidden="1" customHeight="1" x14ac:dyDescent="0.25">
      <c r="A359" s="32">
        <v>349</v>
      </c>
      <c r="B359" s="33" t="s">
        <v>1062</v>
      </c>
      <c r="C359" s="42" t="s">
        <v>32</v>
      </c>
      <c r="D359" s="62" t="s">
        <v>1346</v>
      </c>
      <c r="E359" s="111"/>
      <c r="F359" s="108" t="s">
        <v>2726</v>
      </c>
      <c r="G359" s="38">
        <f t="shared" si="57"/>
        <v>376</v>
      </c>
      <c r="H359" s="109" t="s">
        <v>1357</v>
      </c>
      <c r="I359" s="38">
        <f t="shared" si="58"/>
        <v>92</v>
      </c>
      <c r="J359" s="71" t="s">
        <v>1358</v>
      </c>
      <c r="K359" s="38">
        <f t="shared" si="59"/>
        <v>128</v>
      </c>
      <c r="L359" s="110">
        <v>228</v>
      </c>
      <c r="M359" s="71" t="s">
        <v>1359</v>
      </c>
      <c r="N359" s="38">
        <f t="shared" si="60"/>
        <v>62</v>
      </c>
      <c r="O359" s="223" t="s">
        <v>1360</v>
      </c>
      <c r="P359" s="202">
        <v>1</v>
      </c>
      <c r="Q359" s="203">
        <v>42522</v>
      </c>
      <c r="R359" s="203">
        <v>42613</v>
      </c>
      <c r="S359" s="178">
        <f t="shared" si="56"/>
        <v>13</v>
      </c>
      <c r="T359" s="217">
        <v>1</v>
      </c>
      <c r="U359" s="180">
        <f t="shared" si="62"/>
        <v>13</v>
      </c>
      <c r="V359" s="181">
        <f t="shared" si="63"/>
        <v>13</v>
      </c>
      <c r="W359" s="181">
        <f t="shared" si="64"/>
        <v>13</v>
      </c>
      <c r="X359" s="187" t="s">
        <v>2148</v>
      </c>
      <c r="Y359" s="40">
        <f t="shared" si="61"/>
        <v>206</v>
      </c>
      <c r="Z359" s="332" t="s">
        <v>4114</v>
      </c>
      <c r="AA359" s="43" t="s">
        <v>1351</v>
      </c>
      <c r="AB359" s="163" t="s">
        <v>3886</v>
      </c>
      <c r="AC359" s="407"/>
    </row>
    <row r="360" spans="1:29" ht="150" hidden="1" customHeight="1" x14ac:dyDescent="0.25">
      <c r="A360" s="32">
        <v>350</v>
      </c>
      <c r="B360" s="33" t="s">
        <v>1065</v>
      </c>
      <c r="C360" s="42" t="s">
        <v>32</v>
      </c>
      <c r="D360" s="62" t="s">
        <v>1362</v>
      </c>
      <c r="E360" s="36">
        <v>229</v>
      </c>
      <c r="F360" s="108" t="s">
        <v>2727</v>
      </c>
      <c r="G360" s="38">
        <f t="shared" si="57"/>
        <v>369</v>
      </c>
      <c r="H360" s="109" t="s">
        <v>2109</v>
      </c>
      <c r="I360" s="38">
        <f t="shared" si="58"/>
        <v>389</v>
      </c>
      <c r="J360" s="71" t="s">
        <v>1363</v>
      </c>
      <c r="K360" s="38">
        <f t="shared" si="59"/>
        <v>261</v>
      </c>
      <c r="L360" s="110">
        <v>229</v>
      </c>
      <c r="M360" s="71" t="s">
        <v>600</v>
      </c>
      <c r="N360" s="38">
        <f t="shared" si="60"/>
        <v>57</v>
      </c>
      <c r="O360" s="223" t="s">
        <v>601</v>
      </c>
      <c r="P360" s="202">
        <v>1</v>
      </c>
      <c r="Q360" s="203">
        <v>42522</v>
      </c>
      <c r="R360" s="203">
        <v>42613</v>
      </c>
      <c r="S360" s="178">
        <f t="shared" si="56"/>
        <v>13</v>
      </c>
      <c r="T360" s="217">
        <v>1</v>
      </c>
      <c r="U360" s="180">
        <f t="shared" si="62"/>
        <v>13</v>
      </c>
      <c r="V360" s="181">
        <f t="shared" si="63"/>
        <v>13</v>
      </c>
      <c r="W360" s="181">
        <f t="shared" si="64"/>
        <v>13</v>
      </c>
      <c r="X360" s="187" t="s">
        <v>2148</v>
      </c>
      <c r="Y360" s="40">
        <f t="shared" si="61"/>
        <v>206</v>
      </c>
      <c r="Z360" s="332" t="s">
        <v>4114</v>
      </c>
      <c r="AA360" s="43" t="s">
        <v>1351</v>
      </c>
      <c r="AB360" s="163" t="s">
        <v>3886</v>
      </c>
      <c r="AC360" s="407"/>
    </row>
    <row r="361" spans="1:29" ht="121.5" hidden="1" customHeight="1" x14ac:dyDescent="0.25">
      <c r="A361" s="32">
        <v>351</v>
      </c>
      <c r="B361" s="33" t="s">
        <v>1067</v>
      </c>
      <c r="C361" s="42" t="s">
        <v>32</v>
      </c>
      <c r="D361" s="62" t="s">
        <v>1346</v>
      </c>
      <c r="E361" s="36">
        <v>230</v>
      </c>
      <c r="F361" s="108" t="s">
        <v>2728</v>
      </c>
      <c r="G361" s="38">
        <f t="shared" si="57"/>
        <v>323</v>
      </c>
      <c r="H361" s="109" t="s">
        <v>1365</v>
      </c>
      <c r="I361" s="38">
        <f t="shared" si="58"/>
        <v>203</v>
      </c>
      <c r="J361" s="71" t="s">
        <v>1366</v>
      </c>
      <c r="K361" s="38">
        <f t="shared" si="59"/>
        <v>256</v>
      </c>
      <c r="L361" s="110">
        <v>230</v>
      </c>
      <c r="M361" s="71" t="s">
        <v>600</v>
      </c>
      <c r="N361" s="38">
        <f t="shared" si="60"/>
        <v>57</v>
      </c>
      <c r="O361" s="224" t="s">
        <v>601</v>
      </c>
      <c r="P361" s="202">
        <v>1</v>
      </c>
      <c r="Q361" s="203">
        <v>42522</v>
      </c>
      <c r="R361" s="203">
        <v>42613</v>
      </c>
      <c r="S361" s="178">
        <f t="shared" si="56"/>
        <v>13</v>
      </c>
      <c r="T361" s="217">
        <v>1</v>
      </c>
      <c r="U361" s="180">
        <f t="shared" si="62"/>
        <v>13</v>
      </c>
      <c r="V361" s="181">
        <f t="shared" si="63"/>
        <v>13</v>
      </c>
      <c r="W361" s="181">
        <f t="shared" si="64"/>
        <v>13</v>
      </c>
      <c r="X361" s="187" t="s">
        <v>2148</v>
      </c>
      <c r="Y361" s="40">
        <f t="shared" si="61"/>
        <v>206</v>
      </c>
      <c r="Z361" s="332" t="s">
        <v>4114</v>
      </c>
      <c r="AA361" s="43" t="s">
        <v>1351</v>
      </c>
      <c r="AB361" s="163" t="s">
        <v>3886</v>
      </c>
      <c r="AC361" s="407"/>
    </row>
    <row r="362" spans="1:29" s="139" customFormat="1" ht="136.5" hidden="1" customHeight="1" x14ac:dyDescent="0.25">
      <c r="A362" s="138">
        <v>352</v>
      </c>
      <c r="B362" s="146" t="s">
        <v>1068</v>
      </c>
      <c r="C362" s="34" t="s">
        <v>32</v>
      </c>
      <c r="D362" s="113" t="s">
        <v>33</v>
      </c>
      <c r="E362" s="36">
        <v>231</v>
      </c>
      <c r="F362" s="108" t="s">
        <v>2729</v>
      </c>
      <c r="G362" s="38">
        <f t="shared" si="57"/>
        <v>378</v>
      </c>
      <c r="H362" s="109" t="s">
        <v>1368</v>
      </c>
      <c r="I362" s="38">
        <f t="shared" si="58"/>
        <v>178</v>
      </c>
      <c r="J362" s="71" t="s">
        <v>1369</v>
      </c>
      <c r="K362" s="38">
        <f t="shared" si="59"/>
        <v>244</v>
      </c>
      <c r="L362" s="110">
        <v>231</v>
      </c>
      <c r="M362" s="71" t="s">
        <v>1370</v>
      </c>
      <c r="N362" s="38">
        <f t="shared" si="60"/>
        <v>172</v>
      </c>
      <c r="O362" s="224" t="s">
        <v>601</v>
      </c>
      <c r="P362" s="202">
        <v>1</v>
      </c>
      <c r="Q362" s="203">
        <v>42522</v>
      </c>
      <c r="R362" s="203">
        <v>42613</v>
      </c>
      <c r="S362" s="178">
        <f t="shared" si="56"/>
        <v>13</v>
      </c>
      <c r="T362" s="217">
        <v>1</v>
      </c>
      <c r="U362" s="180">
        <f t="shared" si="62"/>
        <v>13</v>
      </c>
      <c r="V362" s="181">
        <f t="shared" si="63"/>
        <v>13</v>
      </c>
      <c r="W362" s="181">
        <f t="shared" si="64"/>
        <v>13</v>
      </c>
      <c r="X362" s="187" t="s">
        <v>2148</v>
      </c>
      <c r="Y362" s="38">
        <f t="shared" si="61"/>
        <v>206</v>
      </c>
      <c r="Z362" s="332" t="s">
        <v>4114</v>
      </c>
      <c r="AA362" s="43" t="s">
        <v>1351</v>
      </c>
      <c r="AB362" s="163" t="s">
        <v>3886</v>
      </c>
      <c r="AC362" s="407"/>
    </row>
    <row r="363" spans="1:29" ht="136.5" hidden="1" customHeight="1" x14ac:dyDescent="0.25">
      <c r="A363" s="32">
        <v>353</v>
      </c>
      <c r="B363" s="33" t="s">
        <v>1072</v>
      </c>
      <c r="C363" s="42" t="s">
        <v>32</v>
      </c>
      <c r="D363" s="112" t="s">
        <v>33</v>
      </c>
      <c r="E363" s="36"/>
      <c r="F363" s="108" t="s">
        <v>2730</v>
      </c>
      <c r="G363" s="38">
        <f t="shared" si="57"/>
        <v>378</v>
      </c>
      <c r="H363" s="109" t="s">
        <v>1368</v>
      </c>
      <c r="I363" s="38">
        <f t="shared" si="58"/>
        <v>178</v>
      </c>
      <c r="J363" s="71" t="s">
        <v>1372</v>
      </c>
      <c r="K363" s="38">
        <f t="shared" si="59"/>
        <v>135</v>
      </c>
      <c r="L363" s="110">
        <v>231</v>
      </c>
      <c r="M363" s="71" t="s">
        <v>1373</v>
      </c>
      <c r="N363" s="38">
        <f t="shared" si="60"/>
        <v>108</v>
      </c>
      <c r="O363" s="224" t="s">
        <v>601</v>
      </c>
      <c r="P363" s="202">
        <v>1</v>
      </c>
      <c r="Q363" s="203">
        <v>42522</v>
      </c>
      <c r="R363" s="203">
        <v>42613</v>
      </c>
      <c r="S363" s="178">
        <f t="shared" si="56"/>
        <v>13</v>
      </c>
      <c r="T363" s="217">
        <v>1</v>
      </c>
      <c r="U363" s="180">
        <f t="shared" si="62"/>
        <v>13</v>
      </c>
      <c r="V363" s="181">
        <f t="shared" si="63"/>
        <v>13</v>
      </c>
      <c r="W363" s="181">
        <f t="shared" si="64"/>
        <v>13</v>
      </c>
      <c r="X363" s="187" t="s">
        <v>2149</v>
      </c>
      <c r="Y363" s="40">
        <f t="shared" si="61"/>
        <v>205</v>
      </c>
      <c r="Z363" s="332" t="s">
        <v>4114</v>
      </c>
      <c r="AA363" s="43" t="s">
        <v>1351</v>
      </c>
      <c r="AB363" s="163" t="s">
        <v>3886</v>
      </c>
      <c r="AC363" s="407"/>
    </row>
    <row r="364" spans="1:29" ht="136.5" hidden="1" customHeight="1" x14ac:dyDescent="0.25">
      <c r="A364" s="32">
        <v>354</v>
      </c>
      <c r="B364" s="33" t="s">
        <v>1075</v>
      </c>
      <c r="C364" s="34" t="s">
        <v>32</v>
      </c>
      <c r="D364" s="113" t="s">
        <v>33</v>
      </c>
      <c r="E364" s="36">
        <v>232</v>
      </c>
      <c r="F364" s="68" t="s">
        <v>2882</v>
      </c>
      <c r="G364" s="38">
        <f t="shared" si="57"/>
        <v>387</v>
      </c>
      <c r="H364" s="61" t="s">
        <v>1375</v>
      </c>
      <c r="I364" s="38">
        <f t="shared" si="58"/>
        <v>257</v>
      </c>
      <c r="J364" s="64" t="s">
        <v>2884</v>
      </c>
      <c r="K364" s="40">
        <f t="shared" si="59"/>
        <v>127</v>
      </c>
      <c r="L364" s="77">
        <v>232</v>
      </c>
      <c r="M364" s="64" t="s">
        <v>3578</v>
      </c>
      <c r="N364" s="38">
        <f t="shared" si="60"/>
        <v>149</v>
      </c>
      <c r="O364" s="64" t="s">
        <v>3877</v>
      </c>
      <c r="P364" s="192">
        <v>2</v>
      </c>
      <c r="Q364" s="191">
        <v>42948</v>
      </c>
      <c r="R364" s="191">
        <v>43100</v>
      </c>
      <c r="S364" s="178">
        <f t="shared" si="56"/>
        <v>21.714285714285715</v>
      </c>
      <c r="T364" s="217">
        <v>1</v>
      </c>
      <c r="U364" s="180">
        <f t="shared" si="62"/>
        <v>21.714285714285715</v>
      </c>
      <c r="V364" s="181">
        <f t="shared" si="63"/>
        <v>0</v>
      </c>
      <c r="W364" s="181">
        <f t="shared" si="64"/>
        <v>0</v>
      </c>
      <c r="X364" s="49" t="s">
        <v>3878</v>
      </c>
      <c r="Y364" s="40">
        <f t="shared" si="61"/>
        <v>344</v>
      </c>
      <c r="Z364" s="335" t="s">
        <v>1376</v>
      </c>
      <c r="AA364" s="43" t="s">
        <v>1377</v>
      </c>
      <c r="AB364" s="163" t="s">
        <v>3886</v>
      </c>
      <c r="AC364" s="407"/>
    </row>
    <row r="365" spans="1:29" ht="184.5" hidden="1" customHeight="1" x14ac:dyDescent="0.25">
      <c r="A365" s="32">
        <v>355</v>
      </c>
      <c r="B365" s="33" t="s">
        <v>1079</v>
      </c>
      <c r="C365" s="42" t="s">
        <v>32</v>
      </c>
      <c r="D365" s="114" t="s">
        <v>1380</v>
      </c>
      <c r="E365" s="36">
        <v>233</v>
      </c>
      <c r="F365" s="61" t="s">
        <v>2568</v>
      </c>
      <c r="G365" s="38">
        <f t="shared" si="57"/>
        <v>389</v>
      </c>
      <c r="H365" s="61" t="s">
        <v>1381</v>
      </c>
      <c r="I365" s="38">
        <f t="shared" si="58"/>
        <v>261</v>
      </c>
      <c r="J365" s="61" t="s">
        <v>1382</v>
      </c>
      <c r="K365" s="40">
        <f t="shared" si="59"/>
        <v>88</v>
      </c>
      <c r="L365" s="115">
        <v>233</v>
      </c>
      <c r="M365" s="71" t="s">
        <v>3927</v>
      </c>
      <c r="N365" s="38">
        <f t="shared" si="60"/>
        <v>319</v>
      </c>
      <c r="O365" s="71" t="s">
        <v>3926</v>
      </c>
      <c r="P365" s="183">
        <v>6</v>
      </c>
      <c r="Q365" s="191">
        <v>43296</v>
      </c>
      <c r="R365" s="191">
        <v>43661</v>
      </c>
      <c r="S365" s="178">
        <f t="shared" si="56"/>
        <v>52.142857142857146</v>
      </c>
      <c r="T365" s="217">
        <v>0.17</v>
      </c>
      <c r="U365" s="180">
        <f t="shared" si="62"/>
        <v>8.8642857142857157</v>
      </c>
      <c r="V365" s="181">
        <f t="shared" si="63"/>
        <v>0</v>
      </c>
      <c r="W365" s="181">
        <f t="shared" si="64"/>
        <v>0</v>
      </c>
      <c r="X365" s="64" t="s">
        <v>3509</v>
      </c>
      <c r="Y365" s="40">
        <f t="shared" si="61"/>
        <v>198</v>
      </c>
      <c r="Z365" s="332" t="s">
        <v>47</v>
      </c>
      <c r="AA365" s="43" t="s">
        <v>1377</v>
      </c>
      <c r="AB365" s="166" t="str">
        <f ca="1">IF($AD$1&gt;=R365,"VENCIDO","TÉRMINO")</f>
        <v>TÉRMINO</v>
      </c>
      <c r="AC365" s="407"/>
    </row>
    <row r="366" spans="1:29" ht="152.25" hidden="1" customHeight="1" x14ac:dyDescent="0.25">
      <c r="A366" s="32">
        <v>356</v>
      </c>
      <c r="B366" s="33" t="s">
        <v>1083</v>
      </c>
      <c r="C366" s="42" t="s">
        <v>32</v>
      </c>
      <c r="D366" s="112" t="s">
        <v>33</v>
      </c>
      <c r="E366" s="36">
        <v>234</v>
      </c>
      <c r="F366" s="68" t="s">
        <v>2569</v>
      </c>
      <c r="G366" s="38">
        <f t="shared" si="57"/>
        <v>388</v>
      </c>
      <c r="H366" s="61" t="s">
        <v>1383</v>
      </c>
      <c r="I366" s="38">
        <f t="shared" si="58"/>
        <v>213</v>
      </c>
      <c r="J366" s="71" t="s">
        <v>1384</v>
      </c>
      <c r="K366" s="40">
        <f t="shared" si="59"/>
        <v>90</v>
      </c>
      <c r="L366" s="110">
        <v>234</v>
      </c>
      <c r="M366" s="71" t="s">
        <v>1385</v>
      </c>
      <c r="N366" s="38">
        <f t="shared" si="60"/>
        <v>53</v>
      </c>
      <c r="O366" s="71" t="s">
        <v>1386</v>
      </c>
      <c r="P366" s="192">
        <v>2</v>
      </c>
      <c r="Q366" s="191">
        <v>42551</v>
      </c>
      <c r="R366" s="191">
        <v>42734</v>
      </c>
      <c r="S366" s="178">
        <f t="shared" si="56"/>
        <v>26.142857142857142</v>
      </c>
      <c r="T366" s="217">
        <v>1</v>
      </c>
      <c r="U366" s="180">
        <f t="shared" si="62"/>
        <v>26.142857142857142</v>
      </c>
      <c r="V366" s="181">
        <f t="shared" si="63"/>
        <v>26.142857142857142</v>
      </c>
      <c r="W366" s="181">
        <f t="shared" si="64"/>
        <v>26.142857142857142</v>
      </c>
      <c r="X366" s="49" t="s">
        <v>2157</v>
      </c>
      <c r="Y366" s="40">
        <f t="shared" si="61"/>
        <v>67</v>
      </c>
      <c r="Z366" s="332" t="s">
        <v>319</v>
      </c>
      <c r="AA366" s="43" t="s">
        <v>1377</v>
      </c>
      <c r="AB366" s="163" t="s">
        <v>3886</v>
      </c>
      <c r="AC366" s="407"/>
    </row>
    <row r="367" spans="1:29" ht="152.25" hidden="1" customHeight="1" x14ac:dyDescent="0.25">
      <c r="A367" s="32">
        <v>357</v>
      </c>
      <c r="B367" s="33" t="s">
        <v>1088</v>
      </c>
      <c r="C367" s="42" t="s">
        <v>32</v>
      </c>
      <c r="D367" s="112" t="s">
        <v>33</v>
      </c>
      <c r="E367" s="116"/>
      <c r="F367" s="68" t="s">
        <v>2699</v>
      </c>
      <c r="G367" s="38">
        <f t="shared" si="57"/>
        <v>388</v>
      </c>
      <c r="H367" s="61" t="s">
        <v>1383</v>
      </c>
      <c r="I367" s="38">
        <f t="shared" si="58"/>
        <v>213</v>
      </c>
      <c r="J367" s="71" t="s">
        <v>1388</v>
      </c>
      <c r="K367" s="40">
        <f t="shared" si="59"/>
        <v>205</v>
      </c>
      <c r="L367" s="110">
        <v>234</v>
      </c>
      <c r="M367" s="71" t="s">
        <v>1389</v>
      </c>
      <c r="N367" s="38">
        <f t="shared" si="60"/>
        <v>92</v>
      </c>
      <c r="O367" s="71" t="s">
        <v>1390</v>
      </c>
      <c r="P367" s="192">
        <v>1</v>
      </c>
      <c r="Q367" s="191">
        <v>42551</v>
      </c>
      <c r="R367" s="191">
        <v>42734</v>
      </c>
      <c r="S367" s="178">
        <f t="shared" si="56"/>
        <v>26.142857142857142</v>
      </c>
      <c r="T367" s="217">
        <v>1</v>
      </c>
      <c r="U367" s="180">
        <f t="shared" si="62"/>
        <v>26.142857142857142</v>
      </c>
      <c r="V367" s="181">
        <f t="shared" si="63"/>
        <v>26.142857142857142</v>
      </c>
      <c r="W367" s="181">
        <f t="shared" si="64"/>
        <v>26.142857142857142</v>
      </c>
      <c r="X367" s="64" t="s">
        <v>2156</v>
      </c>
      <c r="Y367" s="40">
        <f t="shared" si="61"/>
        <v>338</v>
      </c>
      <c r="Z367" s="332" t="s">
        <v>319</v>
      </c>
      <c r="AA367" s="43" t="s">
        <v>1377</v>
      </c>
      <c r="AB367" s="163" t="s">
        <v>3886</v>
      </c>
      <c r="AC367" s="407"/>
    </row>
    <row r="368" spans="1:29" ht="180.75" hidden="1" customHeight="1" x14ac:dyDescent="0.25">
      <c r="A368" s="32">
        <v>358</v>
      </c>
      <c r="B368" s="33" t="s">
        <v>1091</v>
      </c>
      <c r="C368" s="42" t="s">
        <v>32</v>
      </c>
      <c r="D368" s="114" t="s">
        <v>1392</v>
      </c>
      <c r="E368" s="36">
        <v>235</v>
      </c>
      <c r="F368" s="68" t="s">
        <v>2570</v>
      </c>
      <c r="G368" s="38">
        <f t="shared" si="57"/>
        <v>387</v>
      </c>
      <c r="H368" s="61" t="s">
        <v>1393</v>
      </c>
      <c r="I368" s="38">
        <f t="shared" si="58"/>
        <v>267</v>
      </c>
      <c r="J368" s="71" t="s">
        <v>1394</v>
      </c>
      <c r="K368" s="40">
        <f t="shared" si="59"/>
        <v>386</v>
      </c>
      <c r="L368" s="110">
        <v>235</v>
      </c>
      <c r="M368" s="71" t="s">
        <v>1395</v>
      </c>
      <c r="N368" s="38">
        <f t="shared" si="60"/>
        <v>155</v>
      </c>
      <c r="O368" s="71" t="s">
        <v>1396</v>
      </c>
      <c r="P368" s="192">
        <v>3</v>
      </c>
      <c r="Q368" s="191">
        <v>42551</v>
      </c>
      <c r="R368" s="191">
        <v>42582</v>
      </c>
      <c r="S368" s="178">
        <f t="shared" si="56"/>
        <v>4.4285714285714288</v>
      </c>
      <c r="T368" s="211">
        <v>1</v>
      </c>
      <c r="U368" s="180">
        <f t="shared" si="62"/>
        <v>4.4285714285714288</v>
      </c>
      <c r="V368" s="181">
        <f t="shared" si="63"/>
        <v>4.4285714285714288</v>
      </c>
      <c r="W368" s="181">
        <f t="shared" si="64"/>
        <v>4.4285714285714288</v>
      </c>
      <c r="X368" s="64" t="s">
        <v>1397</v>
      </c>
      <c r="Y368" s="40">
        <f t="shared" si="61"/>
        <v>357</v>
      </c>
      <c r="Z368" s="335" t="s">
        <v>1398</v>
      </c>
      <c r="AA368" s="43" t="s">
        <v>1377</v>
      </c>
      <c r="AB368" s="163" t="s">
        <v>3886</v>
      </c>
      <c r="AC368" s="407"/>
    </row>
    <row r="369" spans="1:29" ht="166.5" hidden="1" customHeight="1" x14ac:dyDescent="0.25">
      <c r="A369" s="32">
        <v>359</v>
      </c>
      <c r="B369" s="33" t="s">
        <v>1095</v>
      </c>
      <c r="C369" s="42" t="s">
        <v>32</v>
      </c>
      <c r="D369" s="114" t="s">
        <v>1392</v>
      </c>
      <c r="E369" s="77"/>
      <c r="F369" s="68" t="s">
        <v>2571</v>
      </c>
      <c r="G369" s="38">
        <f t="shared" si="57"/>
        <v>383</v>
      </c>
      <c r="H369" s="61" t="s">
        <v>1393</v>
      </c>
      <c r="I369" s="38">
        <f t="shared" si="58"/>
        <v>267</v>
      </c>
      <c r="J369" s="71" t="s">
        <v>1400</v>
      </c>
      <c r="K369" s="40">
        <f t="shared" si="59"/>
        <v>353</v>
      </c>
      <c r="L369" s="110">
        <v>235</v>
      </c>
      <c r="M369" s="71" t="s">
        <v>1401</v>
      </c>
      <c r="N369" s="38">
        <f t="shared" si="60"/>
        <v>107</v>
      </c>
      <c r="O369" s="71" t="s">
        <v>1402</v>
      </c>
      <c r="P369" s="192">
        <v>4</v>
      </c>
      <c r="Q369" s="191">
        <v>42551</v>
      </c>
      <c r="R369" s="191">
        <v>42582</v>
      </c>
      <c r="S369" s="178">
        <f t="shared" si="56"/>
        <v>4.4285714285714288</v>
      </c>
      <c r="T369" s="211">
        <v>1</v>
      </c>
      <c r="U369" s="180">
        <f t="shared" si="62"/>
        <v>4.4285714285714288</v>
      </c>
      <c r="V369" s="181">
        <f t="shared" si="63"/>
        <v>4.4285714285714288</v>
      </c>
      <c r="W369" s="181">
        <f t="shared" si="64"/>
        <v>4.4285714285714288</v>
      </c>
      <c r="X369" s="64" t="s">
        <v>1397</v>
      </c>
      <c r="Y369" s="40">
        <f t="shared" si="61"/>
        <v>357</v>
      </c>
      <c r="Z369" s="335" t="s">
        <v>1398</v>
      </c>
      <c r="AA369" s="43" t="s">
        <v>1377</v>
      </c>
      <c r="AB369" s="163" t="s">
        <v>3886</v>
      </c>
      <c r="AC369" s="407"/>
    </row>
    <row r="370" spans="1:29" ht="184.5" hidden="1" customHeight="1" x14ac:dyDescent="0.25">
      <c r="A370" s="32">
        <v>360</v>
      </c>
      <c r="B370" s="33" t="s">
        <v>1097</v>
      </c>
      <c r="C370" s="42" t="s">
        <v>32</v>
      </c>
      <c r="D370" s="114" t="s">
        <v>1392</v>
      </c>
      <c r="E370" s="77"/>
      <c r="F370" s="68" t="s">
        <v>2572</v>
      </c>
      <c r="G370" s="38">
        <f t="shared" si="57"/>
        <v>387</v>
      </c>
      <c r="H370" s="61" t="s">
        <v>1393</v>
      </c>
      <c r="I370" s="38">
        <f t="shared" si="58"/>
        <v>267</v>
      </c>
      <c r="J370" s="71" t="s">
        <v>1404</v>
      </c>
      <c r="K370" s="40">
        <f t="shared" si="59"/>
        <v>387</v>
      </c>
      <c r="L370" s="110">
        <v>235</v>
      </c>
      <c r="M370" s="71" t="s">
        <v>1405</v>
      </c>
      <c r="N370" s="38">
        <f t="shared" si="60"/>
        <v>166</v>
      </c>
      <c r="O370" s="71" t="s">
        <v>1406</v>
      </c>
      <c r="P370" s="192">
        <v>3</v>
      </c>
      <c r="Q370" s="191">
        <v>42551</v>
      </c>
      <c r="R370" s="191">
        <v>42582</v>
      </c>
      <c r="S370" s="178">
        <f t="shared" si="56"/>
        <v>4.4285714285714288</v>
      </c>
      <c r="T370" s="211">
        <v>1</v>
      </c>
      <c r="U370" s="180">
        <f t="shared" si="62"/>
        <v>4.4285714285714288</v>
      </c>
      <c r="V370" s="181">
        <f t="shared" si="63"/>
        <v>4.4285714285714288</v>
      </c>
      <c r="W370" s="181">
        <f t="shared" si="64"/>
        <v>4.4285714285714288</v>
      </c>
      <c r="X370" s="64" t="s">
        <v>1397</v>
      </c>
      <c r="Y370" s="40">
        <f t="shared" si="61"/>
        <v>357</v>
      </c>
      <c r="Z370" s="335" t="s">
        <v>1398</v>
      </c>
      <c r="AA370" s="43" t="s">
        <v>1377</v>
      </c>
      <c r="AB370" s="163" t="s">
        <v>3886</v>
      </c>
      <c r="AC370" s="407"/>
    </row>
    <row r="371" spans="1:29" ht="152.25" hidden="1" customHeight="1" x14ac:dyDescent="0.25">
      <c r="A371" s="32">
        <v>361</v>
      </c>
      <c r="B371" s="33" t="s">
        <v>1103</v>
      </c>
      <c r="C371" s="42" t="s">
        <v>32</v>
      </c>
      <c r="D371" s="114" t="s">
        <v>1392</v>
      </c>
      <c r="E371" s="77"/>
      <c r="F371" s="68" t="s">
        <v>2570</v>
      </c>
      <c r="G371" s="38">
        <f t="shared" si="57"/>
        <v>387</v>
      </c>
      <c r="H371" s="61" t="s">
        <v>1393</v>
      </c>
      <c r="I371" s="38">
        <f t="shared" si="58"/>
        <v>267</v>
      </c>
      <c r="J371" s="71" t="s">
        <v>1408</v>
      </c>
      <c r="K371" s="40">
        <f t="shared" si="59"/>
        <v>247</v>
      </c>
      <c r="L371" s="110">
        <v>235</v>
      </c>
      <c r="M371" s="71" t="s">
        <v>1409</v>
      </c>
      <c r="N371" s="38">
        <f t="shared" si="60"/>
        <v>96</v>
      </c>
      <c r="O371" s="71" t="s">
        <v>1406</v>
      </c>
      <c r="P371" s="192">
        <v>3</v>
      </c>
      <c r="Q371" s="191">
        <v>42551</v>
      </c>
      <c r="R371" s="191">
        <v>42582</v>
      </c>
      <c r="S371" s="178">
        <f t="shared" si="56"/>
        <v>4.4285714285714288</v>
      </c>
      <c r="T371" s="211">
        <v>1</v>
      </c>
      <c r="U371" s="180">
        <f t="shared" si="62"/>
        <v>4.4285714285714288</v>
      </c>
      <c r="V371" s="181">
        <f t="shared" si="63"/>
        <v>4.4285714285714288</v>
      </c>
      <c r="W371" s="181">
        <f t="shared" si="64"/>
        <v>4.4285714285714288</v>
      </c>
      <c r="X371" s="64" t="s">
        <v>1397</v>
      </c>
      <c r="Y371" s="40">
        <f t="shared" si="61"/>
        <v>357</v>
      </c>
      <c r="Z371" s="335" t="s">
        <v>1398</v>
      </c>
      <c r="AA371" s="43" t="s">
        <v>1377</v>
      </c>
      <c r="AB371" s="163" t="s">
        <v>3886</v>
      </c>
      <c r="AC371" s="407"/>
    </row>
    <row r="372" spans="1:29" ht="151.5" hidden="1" customHeight="1" x14ac:dyDescent="0.25">
      <c r="A372" s="32">
        <v>362</v>
      </c>
      <c r="B372" s="33" t="s">
        <v>1107</v>
      </c>
      <c r="C372" s="34" t="s">
        <v>32</v>
      </c>
      <c r="D372" s="114" t="s">
        <v>1346</v>
      </c>
      <c r="E372" s="36">
        <v>236</v>
      </c>
      <c r="F372" s="68" t="s">
        <v>3021</v>
      </c>
      <c r="G372" s="38">
        <f t="shared" si="57"/>
        <v>388</v>
      </c>
      <c r="H372" s="61" t="s">
        <v>1411</v>
      </c>
      <c r="I372" s="38">
        <f t="shared" si="58"/>
        <v>240</v>
      </c>
      <c r="J372" s="64" t="s">
        <v>3022</v>
      </c>
      <c r="K372" s="38">
        <f t="shared" si="59"/>
        <v>65</v>
      </c>
      <c r="L372" s="77">
        <v>236</v>
      </c>
      <c r="M372" s="64" t="s">
        <v>3023</v>
      </c>
      <c r="N372" s="38">
        <f t="shared" si="60"/>
        <v>50</v>
      </c>
      <c r="O372" s="64" t="s">
        <v>3024</v>
      </c>
      <c r="P372" s="192">
        <v>1</v>
      </c>
      <c r="Q372" s="191">
        <v>42948</v>
      </c>
      <c r="R372" s="191">
        <v>43100</v>
      </c>
      <c r="S372" s="178">
        <f t="shared" si="56"/>
        <v>21.714285714285715</v>
      </c>
      <c r="T372" s="217">
        <v>1</v>
      </c>
      <c r="U372" s="180">
        <f t="shared" si="62"/>
        <v>21.714285714285715</v>
      </c>
      <c r="V372" s="181">
        <f t="shared" si="63"/>
        <v>0</v>
      </c>
      <c r="W372" s="181">
        <f t="shared" si="64"/>
        <v>0</v>
      </c>
      <c r="X372" s="187" t="s">
        <v>3838</v>
      </c>
      <c r="Y372" s="40">
        <f t="shared" si="61"/>
        <v>100</v>
      </c>
      <c r="Z372" s="334" t="s">
        <v>3136</v>
      </c>
      <c r="AA372" s="43" t="s">
        <v>1377</v>
      </c>
      <c r="AB372" s="163" t="s">
        <v>3886</v>
      </c>
      <c r="AC372" s="407"/>
    </row>
    <row r="373" spans="1:29" ht="151.5" hidden="1" customHeight="1" x14ac:dyDescent="0.25">
      <c r="A373" s="32">
        <v>363</v>
      </c>
      <c r="B373" s="33" t="s">
        <v>1112</v>
      </c>
      <c r="C373" s="34" t="s">
        <v>32</v>
      </c>
      <c r="D373" s="114" t="s">
        <v>1346</v>
      </c>
      <c r="E373" s="77"/>
      <c r="F373" s="68" t="s">
        <v>3021</v>
      </c>
      <c r="G373" s="38">
        <f t="shared" si="57"/>
        <v>388</v>
      </c>
      <c r="H373" s="61" t="s">
        <v>1411</v>
      </c>
      <c r="I373" s="38">
        <f t="shared" si="58"/>
        <v>240</v>
      </c>
      <c r="J373" s="64" t="s">
        <v>3025</v>
      </c>
      <c r="K373" s="38">
        <f t="shared" si="59"/>
        <v>276</v>
      </c>
      <c r="L373" s="77">
        <v>236</v>
      </c>
      <c r="M373" s="64" t="s">
        <v>3026</v>
      </c>
      <c r="N373" s="38">
        <f t="shared" si="60"/>
        <v>340</v>
      </c>
      <c r="O373" s="64" t="s">
        <v>3027</v>
      </c>
      <c r="P373" s="192">
        <v>3</v>
      </c>
      <c r="Q373" s="191">
        <v>42978</v>
      </c>
      <c r="R373" s="191">
        <v>43100</v>
      </c>
      <c r="S373" s="178">
        <f t="shared" si="56"/>
        <v>17.428571428571427</v>
      </c>
      <c r="T373" s="217">
        <v>1</v>
      </c>
      <c r="U373" s="180">
        <f t="shared" si="62"/>
        <v>17.428571428571427</v>
      </c>
      <c r="V373" s="181">
        <f t="shared" si="63"/>
        <v>0</v>
      </c>
      <c r="W373" s="181">
        <f t="shared" si="64"/>
        <v>0</v>
      </c>
      <c r="X373" s="187" t="s">
        <v>3801</v>
      </c>
      <c r="Y373" s="40">
        <f t="shared" si="61"/>
        <v>125</v>
      </c>
      <c r="Z373" s="334" t="s">
        <v>3136</v>
      </c>
      <c r="AA373" s="43" t="s">
        <v>1377</v>
      </c>
      <c r="AB373" s="163" t="s">
        <v>3886</v>
      </c>
      <c r="AC373" s="407"/>
    </row>
    <row r="374" spans="1:29" ht="152.25" hidden="1" customHeight="1" x14ac:dyDescent="0.25">
      <c r="A374" s="32">
        <v>364</v>
      </c>
      <c r="B374" s="33" t="s">
        <v>1115</v>
      </c>
      <c r="C374" s="34" t="s">
        <v>32</v>
      </c>
      <c r="D374" s="114" t="s">
        <v>1346</v>
      </c>
      <c r="E374" s="36">
        <v>237</v>
      </c>
      <c r="F374" s="61" t="s">
        <v>3028</v>
      </c>
      <c r="G374" s="38">
        <f t="shared" si="57"/>
        <v>388</v>
      </c>
      <c r="H374" s="61" t="s">
        <v>1414</v>
      </c>
      <c r="I374" s="38">
        <f t="shared" si="58"/>
        <v>273</v>
      </c>
      <c r="J374" s="64" t="s">
        <v>3029</v>
      </c>
      <c r="K374" s="38">
        <f t="shared" si="59"/>
        <v>313</v>
      </c>
      <c r="L374" s="77">
        <v>237</v>
      </c>
      <c r="M374" s="71" t="s">
        <v>3030</v>
      </c>
      <c r="N374" s="38">
        <f t="shared" si="60"/>
        <v>189</v>
      </c>
      <c r="O374" s="71" t="s">
        <v>3031</v>
      </c>
      <c r="P374" s="192">
        <v>2</v>
      </c>
      <c r="Q374" s="191">
        <v>42948</v>
      </c>
      <c r="R374" s="191">
        <v>43100</v>
      </c>
      <c r="S374" s="178">
        <f t="shared" si="56"/>
        <v>21.714285714285715</v>
      </c>
      <c r="T374" s="217">
        <v>1</v>
      </c>
      <c r="U374" s="180">
        <f t="shared" si="62"/>
        <v>21.714285714285715</v>
      </c>
      <c r="V374" s="181">
        <f t="shared" si="63"/>
        <v>0</v>
      </c>
      <c r="W374" s="181">
        <f t="shared" si="64"/>
        <v>0</v>
      </c>
      <c r="X374" s="49" t="s">
        <v>3820</v>
      </c>
      <c r="Y374" s="40">
        <f t="shared" si="61"/>
        <v>354</v>
      </c>
      <c r="Z374" s="334" t="s">
        <v>3136</v>
      </c>
      <c r="AA374" s="43" t="s">
        <v>1377</v>
      </c>
      <c r="AB374" s="163" t="s">
        <v>3886</v>
      </c>
      <c r="AC374" s="407"/>
    </row>
    <row r="375" spans="1:29" ht="152.25" hidden="1" customHeight="1" x14ac:dyDescent="0.25">
      <c r="A375" s="32">
        <v>365</v>
      </c>
      <c r="B375" s="33" t="s">
        <v>1121</v>
      </c>
      <c r="C375" s="34" t="s">
        <v>32</v>
      </c>
      <c r="D375" s="114" t="s">
        <v>1346</v>
      </c>
      <c r="E375" s="77"/>
      <c r="F375" s="61" t="s">
        <v>3028</v>
      </c>
      <c r="G375" s="38">
        <f t="shared" si="57"/>
        <v>388</v>
      </c>
      <c r="H375" s="61" t="s">
        <v>1414</v>
      </c>
      <c r="I375" s="38">
        <f t="shared" si="58"/>
        <v>273</v>
      </c>
      <c r="J375" s="64" t="s">
        <v>3032</v>
      </c>
      <c r="K375" s="38">
        <f t="shared" si="59"/>
        <v>251</v>
      </c>
      <c r="L375" s="77">
        <v>237</v>
      </c>
      <c r="M375" s="71" t="s">
        <v>3033</v>
      </c>
      <c r="N375" s="38">
        <f t="shared" si="60"/>
        <v>282</v>
      </c>
      <c r="O375" s="71" t="s">
        <v>3034</v>
      </c>
      <c r="P375" s="192">
        <v>2</v>
      </c>
      <c r="Q375" s="191">
        <v>42948</v>
      </c>
      <c r="R375" s="191">
        <v>43100</v>
      </c>
      <c r="S375" s="178">
        <f t="shared" si="56"/>
        <v>21.714285714285715</v>
      </c>
      <c r="T375" s="217">
        <v>1</v>
      </c>
      <c r="U375" s="180">
        <f t="shared" si="62"/>
        <v>21.714285714285715</v>
      </c>
      <c r="V375" s="181">
        <f t="shared" si="63"/>
        <v>0</v>
      </c>
      <c r="W375" s="181">
        <f t="shared" si="64"/>
        <v>0</v>
      </c>
      <c r="X375" s="49" t="s">
        <v>3521</v>
      </c>
      <c r="Y375" s="40">
        <f t="shared" si="61"/>
        <v>277</v>
      </c>
      <c r="Z375" s="334" t="s">
        <v>3136</v>
      </c>
      <c r="AA375" s="43" t="s">
        <v>1377</v>
      </c>
      <c r="AB375" s="163" t="s">
        <v>3886</v>
      </c>
      <c r="AC375" s="407"/>
    </row>
    <row r="376" spans="1:29" ht="151.5" hidden="1" customHeight="1" x14ac:dyDescent="0.25">
      <c r="A376" s="32">
        <v>366</v>
      </c>
      <c r="B376" s="33" t="s">
        <v>1125</v>
      </c>
      <c r="C376" s="42" t="s">
        <v>32</v>
      </c>
      <c r="D376" s="112" t="s">
        <v>33</v>
      </c>
      <c r="E376" s="36">
        <v>238</v>
      </c>
      <c r="F376" s="68" t="s">
        <v>2573</v>
      </c>
      <c r="G376" s="38">
        <f t="shared" si="57"/>
        <v>387</v>
      </c>
      <c r="H376" s="61" t="s">
        <v>1417</v>
      </c>
      <c r="I376" s="38">
        <f t="shared" si="58"/>
        <v>377</v>
      </c>
      <c r="J376" s="61" t="s">
        <v>1418</v>
      </c>
      <c r="K376" s="40">
        <f t="shared" si="59"/>
        <v>261</v>
      </c>
      <c r="L376" s="115">
        <v>238</v>
      </c>
      <c r="M376" s="61" t="s">
        <v>1419</v>
      </c>
      <c r="N376" s="38">
        <f t="shared" si="60"/>
        <v>190</v>
      </c>
      <c r="O376" s="61" t="s">
        <v>1420</v>
      </c>
      <c r="P376" s="192">
        <v>3</v>
      </c>
      <c r="Q376" s="185">
        <v>42522</v>
      </c>
      <c r="R376" s="185">
        <v>42794</v>
      </c>
      <c r="S376" s="178">
        <f t="shared" si="56"/>
        <v>38.857142857142854</v>
      </c>
      <c r="T376" s="217">
        <v>1</v>
      </c>
      <c r="U376" s="180">
        <f t="shared" si="62"/>
        <v>38.857142857142854</v>
      </c>
      <c r="V376" s="181">
        <f t="shared" si="63"/>
        <v>0</v>
      </c>
      <c r="W376" s="181">
        <f t="shared" si="64"/>
        <v>0</v>
      </c>
      <c r="X376" s="64" t="s">
        <v>2904</v>
      </c>
      <c r="Y376" s="40">
        <f t="shared" si="61"/>
        <v>384</v>
      </c>
      <c r="Z376" s="333" t="s">
        <v>2076</v>
      </c>
      <c r="AA376" s="43" t="s">
        <v>1377</v>
      </c>
      <c r="AB376" s="163" t="s">
        <v>3886</v>
      </c>
      <c r="AC376" s="407"/>
    </row>
    <row r="377" spans="1:29" ht="152.25" customHeight="1" x14ac:dyDescent="0.25">
      <c r="A377" s="32">
        <v>367</v>
      </c>
      <c r="B377" s="33" t="s">
        <v>1130</v>
      </c>
      <c r="C377" s="42" t="s">
        <v>32</v>
      </c>
      <c r="D377" s="114" t="s">
        <v>1380</v>
      </c>
      <c r="E377" s="36">
        <v>239</v>
      </c>
      <c r="F377" s="68" t="s">
        <v>2574</v>
      </c>
      <c r="G377" s="38">
        <f t="shared" si="57"/>
        <v>388</v>
      </c>
      <c r="H377" s="61" t="s">
        <v>1422</v>
      </c>
      <c r="I377" s="38">
        <f t="shared" si="58"/>
        <v>268</v>
      </c>
      <c r="J377" s="71" t="s">
        <v>1423</v>
      </c>
      <c r="K377" s="40">
        <f t="shared" si="59"/>
        <v>123</v>
      </c>
      <c r="L377" s="110">
        <v>239</v>
      </c>
      <c r="M377" s="64" t="s">
        <v>1424</v>
      </c>
      <c r="N377" s="38">
        <f t="shared" si="60"/>
        <v>58</v>
      </c>
      <c r="O377" s="64" t="s">
        <v>1425</v>
      </c>
      <c r="P377" s="192">
        <v>2</v>
      </c>
      <c r="Q377" s="203">
        <v>42551</v>
      </c>
      <c r="R377" s="203">
        <v>42916</v>
      </c>
      <c r="S377" s="178">
        <f t="shared" si="56"/>
        <v>52.142857142857146</v>
      </c>
      <c r="T377" s="217">
        <v>0.3</v>
      </c>
      <c r="U377" s="180">
        <f t="shared" si="62"/>
        <v>15.642857142857142</v>
      </c>
      <c r="V377" s="181">
        <f t="shared" si="63"/>
        <v>0</v>
      </c>
      <c r="W377" s="181">
        <f t="shared" si="64"/>
        <v>0</v>
      </c>
      <c r="X377" s="49" t="s">
        <v>3898</v>
      </c>
      <c r="Y377" s="40">
        <f t="shared" si="61"/>
        <v>381</v>
      </c>
      <c r="Z377" s="332" t="s">
        <v>3497</v>
      </c>
      <c r="AA377" s="43" t="s">
        <v>1377</v>
      </c>
      <c r="AB377" s="162" t="str">
        <f ca="1">IF($AD$1&gt;=R377,"VENCIDO","TÉRMINO")</f>
        <v>VENCIDO</v>
      </c>
      <c r="AC377" s="407"/>
    </row>
    <row r="378" spans="1:29" ht="152.25" customHeight="1" x14ac:dyDescent="0.25">
      <c r="A378" s="32">
        <v>368</v>
      </c>
      <c r="B378" s="33" t="s">
        <v>1133</v>
      </c>
      <c r="C378" s="42" t="s">
        <v>32</v>
      </c>
      <c r="D378" s="114" t="s">
        <v>1380</v>
      </c>
      <c r="E378" s="77"/>
      <c r="F378" s="68" t="s">
        <v>2574</v>
      </c>
      <c r="G378" s="38">
        <f t="shared" si="57"/>
        <v>388</v>
      </c>
      <c r="H378" s="61" t="s">
        <v>1422</v>
      </c>
      <c r="I378" s="38">
        <f t="shared" si="58"/>
        <v>268</v>
      </c>
      <c r="J378" s="71" t="s">
        <v>1427</v>
      </c>
      <c r="K378" s="40">
        <f t="shared" si="59"/>
        <v>93</v>
      </c>
      <c r="L378" s="110">
        <v>239</v>
      </c>
      <c r="M378" s="64" t="s">
        <v>1428</v>
      </c>
      <c r="N378" s="38">
        <f t="shared" si="60"/>
        <v>73</v>
      </c>
      <c r="O378" s="64" t="s">
        <v>1429</v>
      </c>
      <c r="P378" s="192">
        <v>10</v>
      </c>
      <c r="Q378" s="203">
        <v>42551</v>
      </c>
      <c r="R378" s="203">
        <v>42916</v>
      </c>
      <c r="S378" s="178">
        <f t="shared" si="56"/>
        <v>52.142857142857146</v>
      </c>
      <c r="T378" s="217">
        <v>0.3</v>
      </c>
      <c r="U378" s="180">
        <f t="shared" si="62"/>
        <v>15.642857142857142</v>
      </c>
      <c r="V378" s="181">
        <f t="shared" si="63"/>
        <v>0</v>
      </c>
      <c r="W378" s="181">
        <f t="shared" si="64"/>
        <v>0</v>
      </c>
      <c r="X378" s="49" t="s">
        <v>3899</v>
      </c>
      <c r="Y378" s="40">
        <f t="shared" si="61"/>
        <v>377</v>
      </c>
      <c r="Z378" s="332" t="s">
        <v>3497</v>
      </c>
      <c r="AA378" s="43" t="s">
        <v>1377</v>
      </c>
      <c r="AB378" s="162" t="str">
        <f ca="1">IF($AD$1&gt;=R378,"VENCIDO","TÉRMINO")</f>
        <v>VENCIDO</v>
      </c>
      <c r="AC378" s="407"/>
    </row>
    <row r="379" spans="1:29" ht="152.25" customHeight="1" x14ac:dyDescent="0.25">
      <c r="A379" s="32">
        <v>369</v>
      </c>
      <c r="B379" s="33" t="s">
        <v>1138</v>
      </c>
      <c r="C379" s="42" t="s">
        <v>32</v>
      </c>
      <c r="D379" s="114" t="s">
        <v>1380</v>
      </c>
      <c r="E379" s="77"/>
      <c r="F379" s="68" t="s">
        <v>2574</v>
      </c>
      <c r="G379" s="38">
        <f t="shared" si="57"/>
        <v>388</v>
      </c>
      <c r="H379" s="61" t="s">
        <v>1422</v>
      </c>
      <c r="I379" s="38">
        <f t="shared" si="58"/>
        <v>268</v>
      </c>
      <c r="J379" s="71" t="s">
        <v>1431</v>
      </c>
      <c r="K379" s="40">
        <f t="shared" si="59"/>
        <v>102</v>
      </c>
      <c r="L379" s="110">
        <v>239</v>
      </c>
      <c r="M379" s="64" t="s">
        <v>1432</v>
      </c>
      <c r="N379" s="38">
        <f t="shared" si="60"/>
        <v>31</v>
      </c>
      <c r="O379" s="173" t="s">
        <v>1433</v>
      </c>
      <c r="P379" s="192">
        <v>1</v>
      </c>
      <c r="Q379" s="203">
        <v>42551</v>
      </c>
      <c r="R379" s="203">
        <v>42916</v>
      </c>
      <c r="S379" s="178">
        <f t="shared" si="56"/>
        <v>52.142857142857146</v>
      </c>
      <c r="T379" s="217">
        <v>0.3</v>
      </c>
      <c r="U379" s="180">
        <f t="shared" si="62"/>
        <v>15.642857142857142</v>
      </c>
      <c r="V379" s="181">
        <f t="shared" si="63"/>
        <v>0</v>
      </c>
      <c r="W379" s="181">
        <f t="shared" si="64"/>
        <v>0</v>
      </c>
      <c r="X379" s="49" t="s">
        <v>3900</v>
      </c>
      <c r="Y379" s="40">
        <f t="shared" si="61"/>
        <v>187</v>
      </c>
      <c r="Z379" s="332" t="s">
        <v>3497</v>
      </c>
      <c r="AA379" s="43" t="s">
        <v>1377</v>
      </c>
      <c r="AB379" s="162" t="str">
        <f ca="1">IF($AD$1&gt;=R379,"VENCIDO","TÉRMINO")</f>
        <v>VENCIDO</v>
      </c>
      <c r="AC379" s="407"/>
    </row>
    <row r="380" spans="1:29" ht="152.25" customHeight="1" x14ac:dyDescent="0.25">
      <c r="A380" s="32">
        <v>370</v>
      </c>
      <c r="B380" s="33" t="s">
        <v>1142</v>
      </c>
      <c r="C380" s="42" t="s">
        <v>32</v>
      </c>
      <c r="D380" s="114" t="s">
        <v>1380</v>
      </c>
      <c r="E380" s="77"/>
      <c r="F380" s="68" t="s">
        <v>2574</v>
      </c>
      <c r="G380" s="38">
        <f t="shared" si="57"/>
        <v>388</v>
      </c>
      <c r="H380" s="61" t="s">
        <v>1422</v>
      </c>
      <c r="I380" s="38">
        <f t="shared" si="58"/>
        <v>268</v>
      </c>
      <c r="J380" s="71" t="s">
        <v>1434</v>
      </c>
      <c r="K380" s="40">
        <f t="shared" si="59"/>
        <v>131</v>
      </c>
      <c r="L380" s="110">
        <v>239</v>
      </c>
      <c r="M380" s="173" t="s">
        <v>1435</v>
      </c>
      <c r="N380" s="38">
        <f t="shared" si="60"/>
        <v>27</v>
      </c>
      <c r="O380" s="173" t="s">
        <v>1436</v>
      </c>
      <c r="P380" s="192">
        <v>1</v>
      </c>
      <c r="Q380" s="203">
        <v>42551</v>
      </c>
      <c r="R380" s="203">
        <v>42582</v>
      </c>
      <c r="S380" s="178">
        <f t="shared" si="56"/>
        <v>4.4285714285714288</v>
      </c>
      <c r="T380" s="217">
        <v>0.2</v>
      </c>
      <c r="U380" s="180">
        <f t="shared" si="62"/>
        <v>0.88571428571428579</v>
      </c>
      <c r="V380" s="181">
        <f t="shared" si="63"/>
        <v>0.88571428571428579</v>
      </c>
      <c r="W380" s="181">
        <f t="shared" si="64"/>
        <v>4.4285714285714288</v>
      </c>
      <c r="X380" s="49" t="s">
        <v>3901</v>
      </c>
      <c r="Y380" s="40">
        <f t="shared" si="61"/>
        <v>157</v>
      </c>
      <c r="Z380" s="332" t="s">
        <v>3497</v>
      </c>
      <c r="AA380" s="43" t="s">
        <v>1377</v>
      </c>
      <c r="AB380" s="162" t="str">
        <f ca="1">IF($AD$1&gt;=R380,"VENCIDO","TÉRMINO")</f>
        <v>VENCIDO</v>
      </c>
      <c r="AC380" s="407"/>
    </row>
    <row r="381" spans="1:29" ht="152.25" hidden="1" customHeight="1" x14ac:dyDescent="0.25">
      <c r="A381" s="32">
        <v>371</v>
      </c>
      <c r="B381" s="33" t="s">
        <v>1147</v>
      </c>
      <c r="C381" s="34" t="s">
        <v>32</v>
      </c>
      <c r="D381" s="113" t="s">
        <v>33</v>
      </c>
      <c r="E381" s="36">
        <v>240</v>
      </c>
      <c r="F381" s="68" t="s">
        <v>3035</v>
      </c>
      <c r="G381" s="38">
        <f t="shared" si="57"/>
        <v>388</v>
      </c>
      <c r="H381" s="61" t="s">
        <v>1437</v>
      </c>
      <c r="I381" s="38">
        <f t="shared" si="58"/>
        <v>389</v>
      </c>
      <c r="J381" s="64" t="s">
        <v>3036</v>
      </c>
      <c r="K381" s="38">
        <f t="shared" si="59"/>
        <v>140</v>
      </c>
      <c r="L381" s="77">
        <v>240</v>
      </c>
      <c r="M381" s="64" t="s">
        <v>246</v>
      </c>
      <c r="N381" s="38">
        <f t="shared" si="60"/>
        <v>192</v>
      </c>
      <c r="O381" s="71" t="s">
        <v>3037</v>
      </c>
      <c r="P381" s="192">
        <v>1</v>
      </c>
      <c r="Q381" s="191">
        <v>42948</v>
      </c>
      <c r="R381" s="191">
        <v>43100</v>
      </c>
      <c r="S381" s="178">
        <f t="shared" si="56"/>
        <v>21.714285714285715</v>
      </c>
      <c r="T381" s="217">
        <v>1</v>
      </c>
      <c r="U381" s="180">
        <f t="shared" si="62"/>
        <v>21.714285714285715</v>
      </c>
      <c r="V381" s="181">
        <f t="shared" si="63"/>
        <v>0</v>
      </c>
      <c r="W381" s="181">
        <f t="shared" si="64"/>
        <v>0</v>
      </c>
      <c r="X381" s="49" t="s">
        <v>3590</v>
      </c>
      <c r="Y381" s="40">
        <f t="shared" si="61"/>
        <v>277</v>
      </c>
      <c r="Z381" s="334" t="s">
        <v>3136</v>
      </c>
      <c r="AA381" s="43" t="s">
        <v>1377</v>
      </c>
      <c r="AB381" s="163" t="s">
        <v>3886</v>
      </c>
      <c r="AC381" s="407"/>
    </row>
    <row r="382" spans="1:29" ht="152.25" hidden="1" customHeight="1" x14ac:dyDescent="0.25">
      <c r="A382" s="32">
        <v>372</v>
      </c>
      <c r="B382" s="33" t="s">
        <v>1151</v>
      </c>
      <c r="C382" s="34" t="s">
        <v>32</v>
      </c>
      <c r="D382" s="113" t="s">
        <v>33</v>
      </c>
      <c r="E382" s="76"/>
      <c r="F382" s="68" t="s">
        <v>3035</v>
      </c>
      <c r="G382" s="38">
        <f t="shared" si="57"/>
        <v>388</v>
      </c>
      <c r="H382" s="61" t="s">
        <v>1437</v>
      </c>
      <c r="I382" s="38">
        <f t="shared" si="58"/>
        <v>389</v>
      </c>
      <c r="J382" s="64" t="s">
        <v>1439</v>
      </c>
      <c r="K382" s="38">
        <f t="shared" si="59"/>
        <v>186</v>
      </c>
      <c r="L382" s="77">
        <v>240</v>
      </c>
      <c r="M382" s="64" t="s">
        <v>3038</v>
      </c>
      <c r="N382" s="38">
        <f t="shared" si="60"/>
        <v>176</v>
      </c>
      <c r="O382" s="71" t="s">
        <v>3039</v>
      </c>
      <c r="P382" s="192">
        <v>2</v>
      </c>
      <c r="Q382" s="191">
        <v>42948</v>
      </c>
      <c r="R382" s="191">
        <v>43100</v>
      </c>
      <c r="S382" s="178">
        <f t="shared" si="56"/>
        <v>21.714285714285715</v>
      </c>
      <c r="T382" s="217">
        <v>1</v>
      </c>
      <c r="U382" s="180">
        <f t="shared" si="62"/>
        <v>21.714285714285715</v>
      </c>
      <c r="V382" s="181">
        <f t="shared" si="63"/>
        <v>0</v>
      </c>
      <c r="W382" s="181">
        <f t="shared" si="64"/>
        <v>0</v>
      </c>
      <c r="X382" s="49" t="s">
        <v>3522</v>
      </c>
      <c r="Y382" s="40">
        <f t="shared" si="61"/>
        <v>167</v>
      </c>
      <c r="Z382" s="334" t="s">
        <v>3136</v>
      </c>
      <c r="AA382" s="43" t="s">
        <v>1377</v>
      </c>
      <c r="AB382" s="163" t="s">
        <v>3886</v>
      </c>
      <c r="AC382" s="407"/>
    </row>
    <row r="383" spans="1:29" ht="150" hidden="1" customHeight="1" x14ac:dyDescent="0.25">
      <c r="A383" s="32">
        <v>373</v>
      </c>
      <c r="B383" s="33" t="s">
        <v>1156</v>
      </c>
      <c r="C383" s="34" t="s">
        <v>32</v>
      </c>
      <c r="D383" s="114" t="s">
        <v>1346</v>
      </c>
      <c r="E383" s="36">
        <v>241</v>
      </c>
      <c r="F383" s="68" t="s">
        <v>2575</v>
      </c>
      <c r="G383" s="38">
        <f t="shared" si="57"/>
        <v>388</v>
      </c>
      <c r="H383" s="61" t="s">
        <v>1441</v>
      </c>
      <c r="I383" s="38">
        <f t="shared" si="58"/>
        <v>326</v>
      </c>
      <c r="J383" s="64" t="s">
        <v>2959</v>
      </c>
      <c r="K383" s="38">
        <f t="shared" si="59"/>
        <v>109</v>
      </c>
      <c r="L383" s="77">
        <v>241</v>
      </c>
      <c r="M383" s="64" t="s">
        <v>2960</v>
      </c>
      <c r="N383" s="38">
        <f t="shared" si="60"/>
        <v>48</v>
      </c>
      <c r="O383" s="64" t="s">
        <v>2961</v>
      </c>
      <c r="P383" s="192">
        <v>1</v>
      </c>
      <c r="Q383" s="191">
        <v>42948</v>
      </c>
      <c r="R383" s="191">
        <v>43160</v>
      </c>
      <c r="S383" s="178">
        <f t="shared" si="56"/>
        <v>30.285714285714285</v>
      </c>
      <c r="T383" s="217">
        <v>1</v>
      </c>
      <c r="U383" s="180">
        <f t="shared" si="62"/>
        <v>30.285714285714285</v>
      </c>
      <c r="V383" s="181">
        <f t="shared" si="63"/>
        <v>0</v>
      </c>
      <c r="W383" s="181">
        <f t="shared" si="64"/>
        <v>0</v>
      </c>
      <c r="X383" s="49" t="s">
        <v>3773</v>
      </c>
      <c r="Y383" s="40">
        <f t="shared" si="61"/>
        <v>48</v>
      </c>
      <c r="Z383" s="334" t="s">
        <v>3136</v>
      </c>
      <c r="AA383" s="43" t="s">
        <v>1377</v>
      </c>
      <c r="AB383" s="163" t="s">
        <v>3886</v>
      </c>
      <c r="AC383" s="407"/>
    </row>
    <row r="384" spans="1:29" ht="153.75" hidden="1" customHeight="1" x14ac:dyDescent="0.25">
      <c r="A384" s="32">
        <v>374</v>
      </c>
      <c r="B384" s="33" t="s">
        <v>1160</v>
      </c>
      <c r="C384" s="34" t="s">
        <v>32</v>
      </c>
      <c r="D384" s="114" t="s">
        <v>1346</v>
      </c>
      <c r="E384" s="77"/>
      <c r="F384" s="68" t="s">
        <v>2575</v>
      </c>
      <c r="G384" s="38">
        <f t="shared" si="57"/>
        <v>388</v>
      </c>
      <c r="H384" s="61" t="s">
        <v>1441</v>
      </c>
      <c r="I384" s="38">
        <f t="shared" si="58"/>
        <v>326</v>
      </c>
      <c r="J384" s="64" t="s">
        <v>1443</v>
      </c>
      <c r="K384" s="38">
        <f t="shared" si="59"/>
        <v>74</v>
      </c>
      <c r="L384" s="77">
        <v>241</v>
      </c>
      <c r="M384" s="64" t="s">
        <v>1444</v>
      </c>
      <c r="N384" s="38">
        <f t="shared" si="60"/>
        <v>28</v>
      </c>
      <c r="O384" s="64" t="s">
        <v>1445</v>
      </c>
      <c r="P384" s="192">
        <v>1</v>
      </c>
      <c r="Q384" s="191">
        <v>42628</v>
      </c>
      <c r="R384" s="191">
        <v>42855</v>
      </c>
      <c r="S384" s="178">
        <f t="shared" si="56"/>
        <v>32.428571428571431</v>
      </c>
      <c r="T384" s="217">
        <v>1</v>
      </c>
      <c r="U384" s="180">
        <f t="shared" si="62"/>
        <v>32.428571428571431</v>
      </c>
      <c r="V384" s="181">
        <f t="shared" si="63"/>
        <v>0</v>
      </c>
      <c r="W384" s="181">
        <f t="shared" si="64"/>
        <v>0</v>
      </c>
      <c r="X384" s="187" t="s">
        <v>3618</v>
      </c>
      <c r="Y384" s="40">
        <f t="shared" si="61"/>
        <v>387</v>
      </c>
      <c r="Z384" s="334" t="s">
        <v>3136</v>
      </c>
      <c r="AA384" s="43" t="s">
        <v>1377</v>
      </c>
      <c r="AB384" s="163" t="s">
        <v>3886</v>
      </c>
      <c r="AC384" s="407"/>
    </row>
    <row r="385" spans="1:29" ht="153.75" hidden="1" customHeight="1" x14ac:dyDescent="0.25">
      <c r="A385" s="32">
        <v>375</v>
      </c>
      <c r="B385" s="33" t="s">
        <v>1165</v>
      </c>
      <c r="C385" s="34" t="s">
        <v>32</v>
      </c>
      <c r="D385" s="114" t="s">
        <v>1346</v>
      </c>
      <c r="E385" s="77"/>
      <c r="F385" s="68" t="s">
        <v>2575</v>
      </c>
      <c r="G385" s="38">
        <f t="shared" si="57"/>
        <v>388</v>
      </c>
      <c r="H385" s="61" t="s">
        <v>1441</v>
      </c>
      <c r="I385" s="38">
        <f t="shared" si="58"/>
        <v>326</v>
      </c>
      <c r="J385" s="64" t="s">
        <v>1447</v>
      </c>
      <c r="K385" s="38">
        <f t="shared" si="59"/>
        <v>239</v>
      </c>
      <c r="L385" s="77">
        <v>241</v>
      </c>
      <c r="M385" s="64" t="s">
        <v>1448</v>
      </c>
      <c r="N385" s="38">
        <f t="shared" si="60"/>
        <v>152</v>
      </c>
      <c r="O385" s="64" t="s">
        <v>1449</v>
      </c>
      <c r="P385" s="192">
        <v>1</v>
      </c>
      <c r="Q385" s="191">
        <v>42628</v>
      </c>
      <c r="R385" s="191">
        <v>42855</v>
      </c>
      <c r="S385" s="178">
        <f t="shared" si="56"/>
        <v>32.428571428571431</v>
      </c>
      <c r="T385" s="217">
        <v>1</v>
      </c>
      <c r="U385" s="180">
        <f t="shared" si="62"/>
        <v>32.428571428571431</v>
      </c>
      <c r="V385" s="181">
        <f t="shared" si="63"/>
        <v>0</v>
      </c>
      <c r="W385" s="181">
        <f t="shared" si="64"/>
        <v>0</v>
      </c>
      <c r="X385" s="187" t="s">
        <v>3523</v>
      </c>
      <c r="Y385" s="40">
        <f t="shared" si="61"/>
        <v>348</v>
      </c>
      <c r="Z385" s="334" t="s">
        <v>3136</v>
      </c>
      <c r="AA385" s="43" t="s">
        <v>1377</v>
      </c>
      <c r="AB385" s="163" t="s">
        <v>3886</v>
      </c>
      <c r="AC385" s="407"/>
    </row>
    <row r="386" spans="1:29" ht="152.25" hidden="1" customHeight="1" x14ac:dyDescent="0.25">
      <c r="A386" s="32">
        <v>376</v>
      </c>
      <c r="B386" s="33" t="s">
        <v>1168</v>
      </c>
      <c r="C386" s="34" t="s">
        <v>32</v>
      </c>
      <c r="D386" s="114" t="s">
        <v>1346</v>
      </c>
      <c r="E386" s="36">
        <v>242</v>
      </c>
      <c r="F386" s="68" t="s">
        <v>3040</v>
      </c>
      <c r="G386" s="38">
        <f t="shared" si="57"/>
        <v>388</v>
      </c>
      <c r="H386" s="61" t="s">
        <v>1452</v>
      </c>
      <c r="I386" s="38">
        <f t="shared" si="58"/>
        <v>388</v>
      </c>
      <c r="J386" s="64" t="s">
        <v>3041</v>
      </c>
      <c r="K386" s="38">
        <f t="shared" si="59"/>
        <v>152</v>
      </c>
      <c r="L386" s="77">
        <v>242</v>
      </c>
      <c r="M386" s="64" t="s">
        <v>3042</v>
      </c>
      <c r="N386" s="38">
        <f t="shared" si="60"/>
        <v>180</v>
      </c>
      <c r="O386" s="64" t="s">
        <v>3043</v>
      </c>
      <c r="P386" s="192">
        <v>1</v>
      </c>
      <c r="Q386" s="191">
        <v>42948</v>
      </c>
      <c r="R386" s="191">
        <v>43100</v>
      </c>
      <c r="S386" s="178">
        <f t="shared" ref="S386:S449" si="65">(+R386-Q386)/7</f>
        <v>21.714285714285715</v>
      </c>
      <c r="T386" s="217">
        <v>1</v>
      </c>
      <c r="U386" s="180">
        <f t="shared" si="62"/>
        <v>21.714285714285715</v>
      </c>
      <c r="V386" s="181">
        <f t="shared" si="63"/>
        <v>0</v>
      </c>
      <c r="W386" s="181">
        <f t="shared" si="64"/>
        <v>0</v>
      </c>
      <c r="X386" s="49" t="s">
        <v>3524</v>
      </c>
      <c r="Y386" s="40">
        <f t="shared" si="61"/>
        <v>230</v>
      </c>
      <c r="Z386" s="334" t="s">
        <v>3136</v>
      </c>
      <c r="AA386" s="43" t="s">
        <v>1377</v>
      </c>
      <c r="AB386" s="163" t="s">
        <v>3886</v>
      </c>
      <c r="AC386" s="407"/>
    </row>
    <row r="387" spans="1:29" ht="152.25" hidden="1" customHeight="1" x14ac:dyDescent="0.25">
      <c r="A387" s="32">
        <v>377</v>
      </c>
      <c r="B387" s="33" t="s">
        <v>1174</v>
      </c>
      <c r="C387" s="34" t="s">
        <v>32</v>
      </c>
      <c r="D387" s="114" t="s">
        <v>1346</v>
      </c>
      <c r="E387" s="77"/>
      <c r="F387" s="68" t="s">
        <v>3040</v>
      </c>
      <c r="G387" s="38">
        <f t="shared" si="57"/>
        <v>388</v>
      </c>
      <c r="H387" s="61" t="s">
        <v>1452</v>
      </c>
      <c r="I387" s="38">
        <f t="shared" si="58"/>
        <v>388</v>
      </c>
      <c r="J387" s="64" t="s">
        <v>3044</v>
      </c>
      <c r="K387" s="38">
        <f t="shared" si="59"/>
        <v>233</v>
      </c>
      <c r="L387" s="77">
        <v>242</v>
      </c>
      <c r="M387" s="64" t="s">
        <v>3045</v>
      </c>
      <c r="N387" s="38">
        <f t="shared" si="60"/>
        <v>193</v>
      </c>
      <c r="O387" s="64" t="s">
        <v>3046</v>
      </c>
      <c r="P387" s="192">
        <v>3</v>
      </c>
      <c r="Q387" s="191">
        <v>42948</v>
      </c>
      <c r="R387" s="191">
        <v>43100</v>
      </c>
      <c r="S387" s="178">
        <f t="shared" si="65"/>
        <v>21.714285714285715</v>
      </c>
      <c r="T387" s="217">
        <v>1</v>
      </c>
      <c r="U387" s="180">
        <f t="shared" si="62"/>
        <v>21.714285714285715</v>
      </c>
      <c r="V387" s="181">
        <f t="shared" si="63"/>
        <v>0</v>
      </c>
      <c r="W387" s="181">
        <f t="shared" si="64"/>
        <v>0</v>
      </c>
      <c r="X387" s="49" t="s">
        <v>3774</v>
      </c>
      <c r="Y387" s="40">
        <f t="shared" si="61"/>
        <v>340</v>
      </c>
      <c r="Z387" s="334" t="s">
        <v>3136</v>
      </c>
      <c r="AA387" s="43" t="s">
        <v>1377</v>
      </c>
      <c r="AB387" s="163" t="s">
        <v>3886</v>
      </c>
      <c r="AC387" s="407"/>
    </row>
    <row r="388" spans="1:29" ht="151.5" hidden="1" customHeight="1" x14ac:dyDescent="0.25">
      <c r="A388" s="32">
        <v>378</v>
      </c>
      <c r="B388" s="339" t="s">
        <v>1177</v>
      </c>
      <c r="C388" s="340" t="s">
        <v>32</v>
      </c>
      <c r="D388" s="341" t="s">
        <v>1380</v>
      </c>
      <c r="E388" s="36">
        <v>243</v>
      </c>
      <c r="F388" s="342" t="s">
        <v>3047</v>
      </c>
      <c r="G388" s="38">
        <f t="shared" si="57"/>
        <v>388</v>
      </c>
      <c r="H388" s="343" t="s">
        <v>1454</v>
      </c>
      <c r="I388" s="38">
        <f t="shared" si="58"/>
        <v>389</v>
      </c>
      <c r="J388" s="344" t="s">
        <v>3843</v>
      </c>
      <c r="K388" s="38">
        <f t="shared" si="59"/>
        <v>115</v>
      </c>
      <c r="L388" s="77">
        <v>243</v>
      </c>
      <c r="M388" s="344" t="s">
        <v>3844</v>
      </c>
      <c r="N388" s="38">
        <f t="shared" si="60"/>
        <v>63</v>
      </c>
      <c r="O388" s="344" t="s">
        <v>3845</v>
      </c>
      <c r="P388" s="345">
        <v>1</v>
      </c>
      <c r="Q388" s="346">
        <v>42948</v>
      </c>
      <c r="R388" s="346">
        <v>43100</v>
      </c>
      <c r="S388" s="347">
        <f t="shared" si="65"/>
        <v>21.714285714285715</v>
      </c>
      <c r="T388" s="348">
        <v>1</v>
      </c>
      <c r="U388" s="349">
        <f t="shared" si="62"/>
        <v>21.714285714285715</v>
      </c>
      <c r="V388" s="350">
        <f t="shared" si="63"/>
        <v>0</v>
      </c>
      <c r="W388" s="350">
        <f t="shared" si="64"/>
        <v>0</v>
      </c>
      <c r="X388" s="351" t="s">
        <v>4290</v>
      </c>
      <c r="Y388" s="40">
        <f t="shared" si="61"/>
        <v>271</v>
      </c>
      <c r="Z388" s="334" t="s">
        <v>3136</v>
      </c>
      <c r="AA388" s="43" t="s">
        <v>1377</v>
      </c>
      <c r="AB388" s="163" t="s">
        <v>3886</v>
      </c>
      <c r="AC388" s="406" t="s">
        <v>4316</v>
      </c>
    </row>
    <row r="389" spans="1:29" ht="151.5" hidden="1" customHeight="1" x14ac:dyDescent="0.25">
      <c r="A389" s="32">
        <v>379</v>
      </c>
      <c r="B389" s="33" t="s">
        <v>1183</v>
      </c>
      <c r="C389" s="34" t="s">
        <v>32</v>
      </c>
      <c r="D389" s="114" t="s">
        <v>1380</v>
      </c>
      <c r="E389" s="77"/>
      <c r="F389" s="68" t="s">
        <v>3047</v>
      </c>
      <c r="G389" s="38">
        <f t="shared" si="57"/>
        <v>388</v>
      </c>
      <c r="H389" s="61" t="s">
        <v>1454</v>
      </c>
      <c r="I389" s="38">
        <f t="shared" si="58"/>
        <v>389</v>
      </c>
      <c r="J389" s="64" t="s">
        <v>1439</v>
      </c>
      <c r="K389" s="38">
        <f t="shared" si="59"/>
        <v>186</v>
      </c>
      <c r="L389" s="77">
        <v>243</v>
      </c>
      <c r="M389" s="64" t="s">
        <v>3048</v>
      </c>
      <c r="N389" s="38">
        <f t="shared" si="60"/>
        <v>262</v>
      </c>
      <c r="O389" s="64" t="s">
        <v>3049</v>
      </c>
      <c r="P389" s="192">
        <v>2</v>
      </c>
      <c r="Q389" s="191">
        <v>42948</v>
      </c>
      <c r="R389" s="191">
        <v>43100</v>
      </c>
      <c r="S389" s="178">
        <f t="shared" si="65"/>
        <v>21.714285714285715</v>
      </c>
      <c r="T389" s="217">
        <v>1</v>
      </c>
      <c r="U389" s="180">
        <f t="shared" si="62"/>
        <v>21.714285714285715</v>
      </c>
      <c r="V389" s="181">
        <f t="shared" si="63"/>
        <v>0</v>
      </c>
      <c r="W389" s="181">
        <f t="shared" si="64"/>
        <v>0</v>
      </c>
      <c r="X389" s="49" t="s">
        <v>3525</v>
      </c>
      <c r="Y389" s="40">
        <f t="shared" si="61"/>
        <v>295</v>
      </c>
      <c r="Z389" s="334" t="s">
        <v>3136</v>
      </c>
      <c r="AA389" s="43" t="s">
        <v>1377</v>
      </c>
      <c r="AB389" s="163" t="s">
        <v>3886</v>
      </c>
      <c r="AC389" s="407"/>
    </row>
    <row r="390" spans="1:29" ht="151.5" hidden="1" customHeight="1" x14ac:dyDescent="0.25">
      <c r="A390" s="32">
        <v>380</v>
      </c>
      <c r="B390" s="33" t="s">
        <v>1188</v>
      </c>
      <c r="C390" s="34" t="s">
        <v>32</v>
      </c>
      <c r="D390" s="113" t="s">
        <v>33</v>
      </c>
      <c r="E390" s="36">
        <v>244</v>
      </c>
      <c r="F390" s="68" t="s">
        <v>3050</v>
      </c>
      <c r="G390" s="38">
        <f t="shared" si="57"/>
        <v>388</v>
      </c>
      <c r="H390" s="61" t="s">
        <v>1457</v>
      </c>
      <c r="I390" s="38">
        <f t="shared" si="58"/>
        <v>305</v>
      </c>
      <c r="J390" s="64" t="s">
        <v>2948</v>
      </c>
      <c r="K390" s="38">
        <f t="shared" si="59"/>
        <v>67</v>
      </c>
      <c r="L390" s="77">
        <v>244</v>
      </c>
      <c r="M390" s="64" t="s">
        <v>2962</v>
      </c>
      <c r="N390" s="38">
        <f t="shared" si="60"/>
        <v>93</v>
      </c>
      <c r="O390" s="64" t="s">
        <v>2956</v>
      </c>
      <c r="P390" s="192">
        <v>2</v>
      </c>
      <c r="Q390" s="191">
        <v>42948</v>
      </c>
      <c r="R390" s="191">
        <v>43100</v>
      </c>
      <c r="S390" s="178">
        <f t="shared" si="65"/>
        <v>21.714285714285715</v>
      </c>
      <c r="T390" s="217">
        <v>1</v>
      </c>
      <c r="U390" s="180">
        <f t="shared" si="62"/>
        <v>21.714285714285715</v>
      </c>
      <c r="V390" s="181">
        <f t="shared" si="63"/>
        <v>0</v>
      </c>
      <c r="W390" s="181">
        <f t="shared" si="64"/>
        <v>0</v>
      </c>
      <c r="X390" s="49" t="s">
        <v>3513</v>
      </c>
      <c r="Y390" s="40">
        <f t="shared" si="61"/>
        <v>213</v>
      </c>
      <c r="Z390" s="334" t="s">
        <v>3136</v>
      </c>
      <c r="AA390" s="43" t="s">
        <v>1377</v>
      </c>
      <c r="AB390" s="163" t="s">
        <v>3886</v>
      </c>
      <c r="AC390" s="407"/>
    </row>
    <row r="391" spans="1:29" ht="152.25" hidden="1" customHeight="1" x14ac:dyDescent="0.25">
      <c r="A391" s="32">
        <v>381</v>
      </c>
      <c r="B391" s="33" t="s">
        <v>1193</v>
      </c>
      <c r="C391" s="34" t="s">
        <v>32</v>
      </c>
      <c r="D391" s="113" t="s">
        <v>33</v>
      </c>
      <c r="E391" s="36">
        <v>245</v>
      </c>
      <c r="F391" s="68" t="s">
        <v>3051</v>
      </c>
      <c r="G391" s="38">
        <f t="shared" si="57"/>
        <v>388</v>
      </c>
      <c r="H391" s="61" t="s">
        <v>1460</v>
      </c>
      <c r="I391" s="38">
        <f t="shared" si="58"/>
        <v>178</v>
      </c>
      <c r="J391" s="64" t="s">
        <v>3052</v>
      </c>
      <c r="K391" s="38">
        <f t="shared" si="59"/>
        <v>193</v>
      </c>
      <c r="L391" s="77">
        <v>245</v>
      </c>
      <c r="M391" s="64" t="s">
        <v>3053</v>
      </c>
      <c r="N391" s="38">
        <f t="shared" si="60"/>
        <v>181</v>
      </c>
      <c r="O391" s="64" t="s">
        <v>3054</v>
      </c>
      <c r="P391" s="192">
        <v>1</v>
      </c>
      <c r="Q391" s="191">
        <v>42948</v>
      </c>
      <c r="R391" s="191">
        <v>43100</v>
      </c>
      <c r="S391" s="178">
        <f t="shared" si="65"/>
        <v>21.714285714285715</v>
      </c>
      <c r="T391" s="217">
        <v>1</v>
      </c>
      <c r="U391" s="180">
        <f t="shared" si="62"/>
        <v>21.714285714285715</v>
      </c>
      <c r="V391" s="181">
        <f t="shared" si="63"/>
        <v>0</v>
      </c>
      <c r="W391" s="181">
        <f t="shared" si="64"/>
        <v>0</v>
      </c>
      <c r="X391" s="49" t="s">
        <v>3526</v>
      </c>
      <c r="Y391" s="40">
        <f t="shared" si="61"/>
        <v>259</v>
      </c>
      <c r="Z391" s="334" t="s">
        <v>3136</v>
      </c>
      <c r="AA391" s="43" t="s">
        <v>1377</v>
      </c>
      <c r="AB391" s="163" t="s">
        <v>3886</v>
      </c>
      <c r="AC391" s="407"/>
    </row>
    <row r="392" spans="1:29" ht="152.25" hidden="1" customHeight="1" x14ac:dyDescent="0.25">
      <c r="A392" s="32">
        <v>382</v>
      </c>
      <c r="B392" s="33" t="s">
        <v>1196</v>
      </c>
      <c r="C392" s="34" t="s">
        <v>32</v>
      </c>
      <c r="D392" s="113" t="s">
        <v>33</v>
      </c>
      <c r="E392" s="76"/>
      <c r="F392" s="68" t="s">
        <v>3051</v>
      </c>
      <c r="G392" s="38">
        <f t="shared" si="57"/>
        <v>388</v>
      </c>
      <c r="H392" s="61" t="s">
        <v>1460</v>
      </c>
      <c r="I392" s="38">
        <f t="shared" si="58"/>
        <v>178</v>
      </c>
      <c r="J392" s="64" t="s">
        <v>3055</v>
      </c>
      <c r="K392" s="38">
        <f t="shared" si="59"/>
        <v>186</v>
      </c>
      <c r="L392" s="77">
        <v>245</v>
      </c>
      <c r="M392" s="64" t="s">
        <v>3056</v>
      </c>
      <c r="N392" s="38">
        <f t="shared" si="60"/>
        <v>209</v>
      </c>
      <c r="O392" s="64" t="s">
        <v>3057</v>
      </c>
      <c r="P392" s="192">
        <v>2</v>
      </c>
      <c r="Q392" s="191">
        <v>42948</v>
      </c>
      <c r="R392" s="191">
        <v>43100</v>
      </c>
      <c r="S392" s="178">
        <f t="shared" si="65"/>
        <v>21.714285714285715</v>
      </c>
      <c r="T392" s="217">
        <v>1</v>
      </c>
      <c r="U392" s="180">
        <f t="shared" si="62"/>
        <v>21.714285714285715</v>
      </c>
      <c r="V392" s="181">
        <f t="shared" si="63"/>
        <v>0</v>
      </c>
      <c r="W392" s="181">
        <f t="shared" si="64"/>
        <v>0</v>
      </c>
      <c r="X392" s="49" t="s">
        <v>3527</v>
      </c>
      <c r="Y392" s="40">
        <f t="shared" si="61"/>
        <v>138</v>
      </c>
      <c r="Z392" s="334" t="s">
        <v>3136</v>
      </c>
      <c r="AA392" s="43" t="s">
        <v>1377</v>
      </c>
      <c r="AB392" s="163" t="s">
        <v>3886</v>
      </c>
      <c r="AC392" s="407"/>
    </row>
    <row r="393" spans="1:29" ht="159.75" hidden="1" customHeight="1" x14ac:dyDescent="0.25">
      <c r="A393" s="32">
        <v>383</v>
      </c>
      <c r="B393" s="33" t="s">
        <v>1201</v>
      </c>
      <c r="C393" s="34" t="s">
        <v>32</v>
      </c>
      <c r="D393" s="113" t="s">
        <v>33</v>
      </c>
      <c r="E393" s="36">
        <v>246</v>
      </c>
      <c r="F393" s="68" t="s">
        <v>3058</v>
      </c>
      <c r="G393" s="38">
        <f t="shared" si="57"/>
        <v>387</v>
      </c>
      <c r="H393" s="61" t="s">
        <v>1462</v>
      </c>
      <c r="I393" s="38">
        <f t="shared" si="58"/>
        <v>389</v>
      </c>
      <c r="J393" s="64" t="s">
        <v>3059</v>
      </c>
      <c r="K393" s="38">
        <f t="shared" si="59"/>
        <v>95</v>
      </c>
      <c r="L393" s="77">
        <v>246</v>
      </c>
      <c r="M393" s="64" t="s">
        <v>3060</v>
      </c>
      <c r="N393" s="38">
        <f t="shared" si="60"/>
        <v>40</v>
      </c>
      <c r="O393" s="64" t="s">
        <v>3061</v>
      </c>
      <c r="P393" s="192">
        <v>1</v>
      </c>
      <c r="Q393" s="191">
        <v>42948</v>
      </c>
      <c r="R393" s="191">
        <v>43100</v>
      </c>
      <c r="S393" s="178">
        <f t="shared" si="65"/>
        <v>21.714285714285715</v>
      </c>
      <c r="T393" s="217">
        <v>1</v>
      </c>
      <c r="U393" s="180">
        <f t="shared" si="62"/>
        <v>21.714285714285715</v>
      </c>
      <c r="V393" s="181">
        <f t="shared" si="63"/>
        <v>0</v>
      </c>
      <c r="W393" s="181">
        <f t="shared" si="64"/>
        <v>0</v>
      </c>
      <c r="X393" s="49" t="s">
        <v>3584</v>
      </c>
      <c r="Y393" s="40">
        <f t="shared" si="61"/>
        <v>368</v>
      </c>
      <c r="Z393" s="334" t="s">
        <v>3136</v>
      </c>
      <c r="AA393" s="43" t="s">
        <v>1377</v>
      </c>
      <c r="AB393" s="163" t="s">
        <v>3886</v>
      </c>
      <c r="AC393" s="407"/>
    </row>
    <row r="394" spans="1:29" ht="164.25" hidden="1" customHeight="1" x14ac:dyDescent="0.25">
      <c r="A394" s="32">
        <v>384</v>
      </c>
      <c r="B394" s="33" t="s">
        <v>1204</v>
      </c>
      <c r="C394" s="34" t="s">
        <v>32</v>
      </c>
      <c r="D394" s="113" t="s">
        <v>33</v>
      </c>
      <c r="E394" s="76"/>
      <c r="F394" s="68" t="s">
        <v>3058</v>
      </c>
      <c r="G394" s="38">
        <f t="shared" si="57"/>
        <v>387</v>
      </c>
      <c r="H394" s="61" t="s">
        <v>1462</v>
      </c>
      <c r="I394" s="38">
        <f t="shared" si="58"/>
        <v>389</v>
      </c>
      <c r="J394" s="64" t="s">
        <v>3062</v>
      </c>
      <c r="K394" s="38">
        <f t="shared" si="59"/>
        <v>272</v>
      </c>
      <c r="L394" s="77">
        <v>246</v>
      </c>
      <c r="M394" s="64" t="s">
        <v>3063</v>
      </c>
      <c r="N394" s="38">
        <f t="shared" si="60"/>
        <v>350</v>
      </c>
      <c r="O394" s="64" t="s">
        <v>3064</v>
      </c>
      <c r="P394" s="192">
        <v>2</v>
      </c>
      <c r="Q394" s="191">
        <v>42948</v>
      </c>
      <c r="R394" s="191">
        <v>43100</v>
      </c>
      <c r="S394" s="178">
        <f t="shared" si="65"/>
        <v>21.714285714285715</v>
      </c>
      <c r="T394" s="217">
        <v>1</v>
      </c>
      <c r="U394" s="180">
        <f t="shared" si="62"/>
        <v>21.714285714285715</v>
      </c>
      <c r="V394" s="181">
        <f t="shared" si="63"/>
        <v>0</v>
      </c>
      <c r="W394" s="181">
        <f t="shared" si="64"/>
        <v>0</v>
      </c>
      <c r="X394" s="49" t="s">
        <v>3528</v>
      </c>
      <c r="Y394" s="40">
        <f t="shared" si="61"/>
        <v>337</v>
      </c>
      <c r="Z394" s="334" t="s">
        <v>3136</v>
      </c>
      <c r="AA394" s="43" t="s">
        <v>1377</v>
      </c>
      <c r="AB394" s="163" t="s">
        <v>3886</v>
      </c>
      <c r="AC394" s="407"/>
    </row>
    <row r="395" spans="1:29" ht="151.5" hidden="1" customHeight="1" x14ac:dyDescent="0.25">
      <c r="A395" s="32">
        <v>385</v>
      </c>
      <c r="B395" s="33" t="s">
        <v>1209</v>
      </c>
      <c r="C395" s="34" t="s">
        <v>32</v>
      </c>
      <c r="D395" s="114" t="s">
        <v>1346</v>
      </c>
      <c r="E395" s="36">
        <v>247</v>
      </c>
      <c r="F395" s="68" t="s">
        <v>3065</v>
      </c>
      <c r="G395" s="38">
        <f t="shared" ref="G395:G458" si="66">LEN(F395)</f>
        <v>388</v>
      </c>
      <c r="H395" s="61" t="s">
        <v>1465</v>
      </c>
      <c r="I395" s="38">
        <f t="shared" ref="I395:I458" si="67">LEN(H395)</f>
        <v>262</v>
      </c>
      <c r="J395" s="64" t="s">
        <v>2963</v>
      </c>
      <c r="K395" s="38">
        <f t="shared" ref="K395:K458" si="68">LEN(J395)</f>
        <v>134</v>
      </c>
      <c r="L395" s="77">
        <v>247</v>
      </c>
      <c r="M395" s="64" t="s">
        <v>2964</v>
      </c>
      <c r="N395" s="38">
        <f t="shared" ref="N395:N458" si="69">LEN(M395)</f>
        <v>89</v>
      </c>
      <c r="O395" s="64" t="s">
        <v>3066</v>
      </c>
      <c r="P395" s="192">
        <v>1</v>
      </c>
      <c r="Q395" s="191">
        <v>42948</v>
      </c>
      <c r="R395" s="191">
        <v>43100</v>
      </c>
      <c r="S395" s="178">
        <f t="shared" si="65"/>
        <v>21.714285714285715</v>
      </c>
      <c r="T395" s="217">
        <v>1</v>
      </c>
      <c r="U395" s="180">
        <f t="shared" si="62"/>
        <v>21.714285714285715</v>
      </c>
      <c r="V395" s="181">
        <f t="shared" si="63"/>
        <v>0</v>
      </c>
      <c r="W395" s="181">
        <f t="shared" si="64"/>
        <v>0</v>
      </c>
      <c r="X395" s="49" t="s">
        <v>3840</v>
      </c>
      <c r="Y395" s="40">
        <f t="shared" ref="Y395:Y458" si="70">LEN(X395)</f>
        <v>277</v>
      </c>
      <c r="Z395" s="334" t="s">
        <v>3136</v>
      </c>
      <c r="AA395" s="43" t="s">
        <v>1377</v>
      </c>
      <c r="AB395" s="163" t="s">
        <v>3886</v>
      </c>
      <c r="AC395" s="407"/>
    </row>
    <row r="396" spans="1:29" ht="151.5" hidden="1" customHeight="1" x14ac:dyDescent="0.25">
      <c r="A396" s="32">
        <v>386</v>
      </c>
      <c r="B396" s="33" t="s">
        <v>1212</v>
      </c>
      <c r="C396" s="34" t="s">
        <v>32</v>
      </c>
      <c r="D396" s="114" t="s">
        <v>1346</v>
      </c>
      <c r="E396" s="77"/>
      <c r="F396" s="68" t="s">
        <v>3065</v>
      </c>
      <c r="G396" s="38">
        <f t="shared" si="66"/>
        <v>388</v>
      </c>
      <c r="H396" s="61" t="s">
        <v>1465</v>
      </c>
      <c r="I396" s="38">
        <f t="shared" si="67"/>
        <v>262</v>
      </c>
      <c r="J396" s="64" t="s">
        <v>3067</v>
      </c>
      <c r="K396" s="38">
        <f t="shared" si="68"/>
        <v>237</v>
      </c>
      <c r="L396" s="77">
        <v>247</v>
      </c>
      <c r="M396" s="64" t="s">
        <v>3068</v>
      </c>
      <c r="N396" s="38">
        <f t="shared" si="69"/>
        <v>285</v>
      </c>
      <c r="O396" s="64" t="s">
        <v>3069</v>
      </c>
      <c r="P396" s="192">
        <v>2</v>
      </c>
      <c r="Q396" s="191">
        <v>42948</v>
      </c>
      <c r="R396" s="191">
        <v>43100</v>
      </c>
      <c r="S396" s="178">
        <f t="shared" si="65"/>
        <v>21.714285714285715</v>
      </c>
      <c r="T396" s="217">
        <v>1</v>
      </c>
      <c r="U396" s="180">
        <f t="shared" si="62"/>
        <v>21.714285714285715</v>
      </c>
      <c r="V396" s="181">
        <f t="shared" si="63"/>
        <v>0</v>
      </c>
      <c r="W396" s="181">
        <f t="shared" si="64"/>
        <v>0</v>
      </c>
      <c r="X396" s="49" t="s">
        <v>3529</v>
      </c>
      <c r="Y396" s="40">
        <f t="shared" si="70"/>
        <v>268</v>
      </c>
      <c r="Z396" s="334" t="s">
        <v>3136</v>
      </c>
      <c r="AA396" s="43" t="s">
        <v>1377</v>
      </c>
      <c r="AB396" s="163" t="s">
        <v>3886</v>
      </c>
      <c r="AC396" s="407"/>
    </row>
    <row r="397" spans="1:29" ht="151.5" hidden="1" customHeight="1" x14ac:dyDescent="0.25">
      <c r="A397" s="32">
        <v>387</v>
      </c>
      <c r="B397" s="33" t="s">
        <v>1217</v>
      </c>
      <c r="C397" s="34" t="s">
        <v>32</v>
      </c>
      <c r="D397" s="113" t="s">
        <v>33</v>
      </c>
      <c r="E397" s="36">
        <v>248</v>
      </c>
      <c r="F397" s="68" t="s">
        <v>2576</v>
      </c>
      <c r="G397" s="38">
        <f t="shared" si="66"/>
        <v>388</v>
      </c>
      <c r="H397" s="61" t="s">
        <v>1469</v>
      </c>
      <c r="I397" s="38">
        <f t="shared" si="67"/>
        <v>203</v>
      </c>
      <c r="J397" s="64" t="s">
        <v>1470</v>
      </c>
      <c r="K397" s="38">
        <f t="shared" si="68"/>
        <v>181</v>
      </c>
      <c r="L397" s="77">
        <v>248</v>
      </c>
      <c r="M397" s="64" t="s">
        <v>1471</v>
      </c>
      <c r="N397" s="38">
        <f t="shared" si="69"/>
        <v>110</v>
      </c>
      <c r="O397" s="64" t="s">
        <v>1472</v>
      </c>
      <c r="P397" s="192">
        <v>3</v>
      </c>
      <c r="Q397" s="191">
        <v>42551</v>
      </c>
      <c r="R397" s="191">
        <v>42917</v>
      </c>
      <c r="S397" s="178">
        <f t="shared" si="65"/>
        <v>52.285714285714285</v>
      </c>
      <c r="T397" s="217">
        <v>1</v>
      </c>
      <c r="U397" s="180">
        <f t="shared" si="62"/>
        <v>52.285714285714285</v>
      </c>
      <c r="V397" s="181">
        <f t="shared" si="63"/>
        <v>0</v>
      </c>
      <c r="W397" s="181">
        <f t="shared" si="64"/>
        <v>0</v>
      </c>
      <c r="X397" s="187" t="s">
        <v>3530</v>
      </c>
      <c r="Y397" s="40">
        <f t="shared" si="70"/>
        <v>347</v>
      </c>
      <c r="Z397" s="334" t="s">
        <v>3136</v>
      </c>
      <c r="AA397" s="43" t="s">
        <v>1377</v>
      </c>
      <c r="AB397" s="163" t="s">
        <v>3886</v>
      </c>
      <c r="AC397" s="407"/>
    </row>
    <row r="398" spans="1:29" ht="151.5" hidden="1" customHeight="1" x14ac:dyDescent="0.25">
      <c r="A398" s="32">
        <v>388</v>
      </c>
      <c r="B398" s="33" t="s">
        <v>1221</v>
      </c>
      <c r="C398" s="34" t="s">
        <v>32</v>
      </c>
      <c r="D398" s="114" t="s">
        <v>1380</v>
      </c>
      <c r="E398" s="36">
        <v>249</v>
      </c>
      <c r="F398" s="61" t="s">
        <v>2577</v>
      </c>
      <c r="G398" s="38">
        <f t="shared" si="66"/>
        <v>383</v>
      </c>
      <c r="H398" s="61" t="s">
        <v>1473</v>
      </c>
      <c r="I398" s="38">
        <f t="shared" si="67"/>
        <v>225</v>
      </c>
      <c r="J398" s="64" t="s">
        <v>1474</v>
      </c>
      <c r="K398" s="38">
        <f t="shared" si="68"/>
        <v>94</v>
      </c>
      <c r="L398" s="77">
        <v>249</v>
      </c>
      <c r="M398" s="64" t="s">
        <v>1475</v>
      </c>
      <c r="N398" s="38">
        <f t="shared" si="69"/>
        <v>114</v>
      </c>
      <c r="O398" s="64" t="s">
        <v>1476</v>
      </c>
      <c r="P398" s="192">
        <v>3</v>
      </c>
      <c r="Q398" s="191">
        <v>42552</v>
      </c>
      <c r="R398" s="191">
        <v>42917</v>
      </c>
      <c r="S398" s="178">
        <f t="shared" si="65"/>
        <v>52.142857142857146</v>
      </c>
      <c r="T398" s="217">
        <v>1</v>
      </c>
      <c r="U398" s="180">
        <f t="shared" si="62"/>
        <v>52.142857142857146</v>
      </c>
      <c r="V398" s="181">
        <f t="shared" si="63"/>
        <v>0</v>
      </c>
      <c r="W398" s="181">
        <f t="shared" si="64"/>
        <v>0</v>
      </c>
      <c r="X398" s="187" t="s">
        <v>3828</v>
      </c>
      <c r="Y398" s="40">
        <f t="shared" si="70"/>
        <v>103</v>
      </c>
      <c r="Z398" s="334" t="s">
        <v>3136</v>
      </c>
      <c r="AA398" s="43" t="s">
        <v>1377</v>
      </c>
      <c r="AB398" s="163" t="s">
        <v>3886</v>
      </c>
      <c r="AC398" s="407"/>
    </row>
    <row r="399" spans="1:29" ht="151.5" hidden="1" customHeight="1" x14ac:dyDescent="0.25">
      <c r="A399" s="32">
        <v>389</v>
      </c>
      <c r="B399" s="33" t="s">
        <v>1226</v>
      </c>
      <c r="C399" s="34" t="s">
        <v>32</v>
      </c>
      <c r="D399" s="114" t="s">
        <v>1380</v>
      </c>
      <c r="E399" s="77"/>
      <c r="F399" s="61" t="s">
        <v>2577</v>
      </c>
      <c r="G399" s="38">
        <f t="shared" si="66"/>
        <v>383</v>
      </c>
      <c r="H399" s="61" t="s">
        <v>1473</v>
      </c>
      <c r="I399" s="38">
        <f t="shared" si="67"/>
        <v>225</v>
      </c>
      <c r="J399" s="64" t="s">
        <v>1478</v>
      </c>
      <c r="K399" s="38">
        <f t="shared" si="68"/>
        <v>84</v>
      </c>
      <c r="L399" s="77">
        <v>249</v>
      </c>
      <c r="M399" s="64" t="s">
        <v>1479</v>
      </c>
      <c r="N399" s="38">
        <f t="shared" si="69"/>
        <v>116</v>
      </c>
      <c r="O399" s="64" t="s">
        <v>1480</v>
      </c>
      <c r="P399" s="192">
        <v>3</v>
      </c>
      <c r="Q399" s="191">
        <v>42552</v>
      </c>
      <c r="R399" s="191">
        <v>42917</v>
      </c>
      <c r="S399" s="178">
        <f t="shared" si="65"/>
        <v>52.142857142857146</v>
      </c>
      <c r="T399" s="217">
        <v>1</v>
      </c>
      <c r="U399" s="180">
        <f t="shared" si="62"/>
        <v>52.142857142857146</v>
      </c>
      <c r="V399" s="181">
        <f t="shared" si="63"/>
        <v>0</v>
      </c>
      <c r="W399" s="181">
        <f t="shared" si="64"/>
        <v>0</v>
      </c>
      <c r="X399" s="187" t="s">
        <v>3531</v>
      </c>
      <c r="Y399" s="40">
        <f t="shared" si="70"/>
        <v>349</v>
      </c>
      <c r="Z399" s="334" t="s">
        <v>3136</v>
      </c>
      <c r="AA399" s="43" t="s">
        <v>1377</v>
      </c>
      <c r="AB399" s="163" t="s">
        <v>3886</v>
      </c>
      <c r="AC399" s="407"/>
    </row>
    <row r="400" spans="1:29" ht="151.5" hidden="1" customHeight="1" x14ac:dyDescent="0.25">
      <c r="A400" s="32">
        <v>390</v>
      </c>
      <c r="B400" s="33" t="s">
        <v>1229</v>
      </c>
      <c r="C400" s="34" t="s">
        <v>32</v>
      </c>
      <c r="D400" s="114" t="s">
        <v>1380</v>
      </c>
      <c r="E400" s="77"/>
      <c r="F400" s="61" t="s">
        <v>2577</v>
      </c>
      <c r="G400" s="38">
        <f t="shared" si="66"/>
        <v>383</v>
      </c>
      <c r="H400" s="61" t="s">
        <v>1473</v>
      </c>
      <c r="I400" s="38">
        <f t="shared" si="67"/>
        <v>225</v>
      </c>
      <c r="J400" s="64" t="s">
        <v>1482</v>
      </c>
      <c r="K400" s="38">
        <f t="shared" si="68"/>
        <v>207</v>
      </c>
      <c r="L400" s="77">
        <v>249</v>
      </c>
      <c r="M400" s="64" t="s">
        <v>1448</v>
      </c>
      <c r="N400" s="38">
        <f t="shared" si="69"/>
        <v>152</v>
      </c>
      <c r="O400" s="64" t="s">
        <v>1483</v>
      </c>
      <c r="P400" s="192">
        <v>2</v>
      </c>
      <c r="Q400" s="191">
        <v>42552</v>
      </c>
      <c r="R400" s="191">
        <v>42917</v>
      </c>
      <c r="S400" s="178">
        <f t="shared" si="65"/>
        <v>52.142857142857146</v>
      </c>
      <c r="T400" s="217">
        <v>1</v>
      </c>
      <c r="U400" s="180">
        <f t="shared" ref="U400:U463" si="71">+S400*T400</f>
        <v>52.142857142857146</v>
      </c>
      <c r="V400" s="181">
        <f t="shared" ref="V400:V463" si="72">IF(R400&lt;=$C$5,U400,0)</f>
        <v>0</v>
      </c>
      <c r="W400" s="181">
        <f t="shared" ref="W400:W463" si="73">IF($C$5&gt;=R400,S400,0)</f>
        <v>0</v>
      </c>
      <c r="X400" s="187" t="s">
        <v>3532</v>
      </c>
      <c r="Y400" s="40">
        <f t="shared" si="70"/>
        <v>340</v>
      </c>
      <c r="Z400" s="334" t="s">
        <v>3136</v>
      </c>
      <c r="AA400" s="43" t="s">
        <v>1377</v>
      </c>
      <c r="AB400" s="163" t="s">
        <v>3886</v>
      </c>
      <c r="AC400" s="407"/>
    </row>
    <row r="401" spans="1:29" ht="153" hidden="1" customHeight="1" x14ac:dyDescent="0.25">
      <c r="A401" s="32">
        <v>391</v>
      </c>
      <c r="B401" s="33" t="s">
        <v>1234</v>
      </c>
      <c r="C401" s="34" t="s">
        <v>32</v>
      </c>
      <c r="D401" s="113" t="s">
        <v>33</v>
      </c>
      <c r="E401" s="36">
        <v>250</v>
      </c>
      <c r="F401" s="61" t="s">
        <v>2578</v>
      </c>
      <c r="G401" s="38">
        <f t="shared" si="66"/>
        <v>385</v>
      </c>
      <c r="H401" s="61" t="s">
        <v>1485</v>
      </c>
      <c r="I401" s="38">
        <f t="shared" si="67"/>
        <v>389</v>
      </c>
      <c r="J401" s="64" t="s">
        <v>1486</v>
      </c>
      <c r="K401" s="38">
        <f t="shared" si="68"/>
        <v>205</v>
      </c>
      <c r="L401" s="77">
        <v>250</v>
      </c>
      <c r="M401" s="64" t="s">
        <v>1487</v>
      </c>
      <c r="N401" s="38">
        <f t="shared" si="69"/>
        <v>150</v>
      </c>
      <c r="O401" s="64" t="s">
        <v>1488</v>
      </c>
      <c r="P401" s="192">
        <v>2</v>
      </c>
      <c r="Q401" s="191">
        <v>42566</v>
      </c>
      <c r="R401" s="191">
        <v>42931</v>
      </c>
      <c r="S401" s="178">
        <f t="shared" si="65"/>
        <v>52.142857142857146</v>
      </c>
      <c r="T401" s="217">
        <v>1</v>
      </c>
      <c r="U401" s="180">
        <f t="shared" si="71"/>
        <v>52.142857142857146</v>
      </c>
      <c r="V401" s="181">
        <f t="shared" si="72"/>
        <v>0</v>
      </c>
      <c r="W401" s="181">
        <f t="shared" si="73"/>
        <v>0</v>
      </c>
      <c r="X401" s="187" t="s">
        <v>3817</v>
      </c>
      <c r="Y401" s="40">
        <f t="shared" si="70"/>
        <v>367</v>
      </c>
      <c r="Z401" s="334" t="s">
        <v>3136</v>
      </c>
      <c r="AA401" s="43" t="s">
        <v>1377</v>
      </c>
      <c r="AB401" s="163" t="s">
        <v>3886</v>
      </c>
      <c r="AC401" s="407"/>
    </row>
    <row r="402" spans="1:29" ht="153" hidden="1" customHeight="1" x14ac:dyDescent="0.25">
      <c r="A402" s="32">
        <v>392</v>
      </c>
      <c r="B402" s="33" t="s">
        <v>1237</v>
      </c>
      <c r="C402" s="34" t="s">
        <v>32</v>
      </c>
      <c r="D402" s="113" t="s">
        <v>33</v>
      </c>
      <c r="E402" s="36">
        <v>251</v>
      </c>
      <c r="F402" s="61" t="s">
        <v>2579</v>
      </c>
      <c r="G402" s="38">
        <f t="shared" si="66"/>
        <v>380</v>
      </c>
      <c r="H402" s="61" t="s">
        <v>1490</v>
      </c>
      <c r="I402" s="38">
        <f t="shared" si="67"/>
        <v>207</v>
      </c>
      <c r="J402" s="64" t="s">
        <v>230</v>
      </c>
      <c r="K402" s="38">
        <f t="shared" si="68"/>
        <v>184</v>
      </c>
      <c r="L402" s="77">
        <v>251</v>
      </c>
      <c r="M402" s="64" t="s">
        <v>231</v>
      </c>
      <c r="N402" s="38">
        <f t="shared" si="69"/>
        <v>260</v>
      </c>
      <c r="O402" s="64" t="s">
        <v>1491</v>
      </c>
      <c r="P402" s="192">
        <v>4</v>
      </c>
      <c r="Q402" s="191">
        <v>42552</v>
      </c>
      <c r="R402" s="191">
        <v>42917</v>
      </c>
      <c r="S402" s="178">
        <f t="shared" si="65"/>
        <v>52.142857142857146</v>
      </c>
      <c r="T402" s="217">
        <v>1</v>
      </c>
      <c r="U402" s="180">
        <f t="shared" si="71"/>
        <v>52.142857142857146</v>
      </c>
      <c r="V402" s="181">
        <f t="shared" si="72"/>
        <v>0</v>
      </c>
      <c r="W402" s="181">
        <f t="shared" si="73"/>
        <v>0</v>
      </c>
      <c r="X402" s="187" t="s">
        <v>3533</v>
      </c>
      <c r="Y402" s="40">
        <f t="shared" si="70"/>
        <v>238</v>
      </c>
      <c r="Z402" s="334" t="s">
        <v>3136</v>
      </c>
      <c r="AA402" s="43" t="s">
        <v>1377</v>
      </c>
      <c r="AB402" s="163" t="s">
        <v>3886</v>
      </c>
      <c r="AC402" s="407"/>
    </row>
    <row r="403" spans="1:29" ht="152.25" hidden="1" customHeight="1" x14ac:dyDescent="0.25">
      <c r="A403" s="32">
        <v>393</v>
      </c>
      <c r="B403" s="33" t="s">
        <v>1242</v>
      </c>
      <c r="C403" s="34" t="s">
        <v>32</v>
      </c>
      <c r="D403" s="114" t="s">
        <v>1346</v>
      </c>
      <c r="E403" s="36">
        <v>252</v>
      </c>
      <c r="F403" s="61" t="s">
        <v>2580</v>
      </c>
      <c r="G403" s="38">
        <f t="shared" si="66"/>
        <v>385</v>
      </c>
      <c r="H403" s="61" t="s">
        <v>1493</v>
      </c>
      <c r="I403" s="38">
        <f t="shared" si="67"/>
        <v>386</v>
      </c>
      <c r="J403" s="64" t="s">
        <v>1494</v>
      </c>
      <c r="K403" s="38">
        <f t="shared" si="68"/>
        <v>117</v>
      </c>
      <c r="L403" s="77">
        <v>252</v>
      </c>
      <c r="M403" s="64" t="s">
        <v>1495</v>
      </c>
      <c r="N403" s="38">
        <f t="shared" si="69"/>
        <v>117</v>
      </c>
      <c r="O403" s="64" t="s">
        <v>1496</v>
      </c>
      <c r="P403" s="192">
        <v>3</v>
      </c>
      <c r="Q403" s="191">
        <v>42552</v>
      </c>
      <c r="R403" s="191">
        <v>42917</v>
      </c>
      <c r="S403" s="178">
        <f t="shared" si="65"/>
        <v>52.142857142857146</v>
      </c>
      <c r="T403" s="217">
        <v>1</v>
      </c>
      <c r="U403" s="180">
        <f t="shared" si="71"/>
        <v>52.142857142857146</v>
      </c>
      <c r="V403" s="181">
        <f t="shared" si="72"/>
        <v>0</v>
      </c>
      <c r="W403" s="181">
        <f t="shared" si="73"/>
        <v>0</v>
      </c>
      <c r="X403" s="187" t="s">
        <v>3534</v>
      </c>
      <c r="Y403" s="40">
        <f t="shared" si="70"/>
        <v>346</v>
      </c>
      <c r="Z403" s="334" t="s">
        <v>3136</v>
      </c>
      <c r="AA403" s="43" t="s">
        <v>1377</v>
      </c>
      <c r="AB403" s="163" t="s">
        <v>3886</v>
      </c>
      <c r="AC403" s="407"/>
    </row>
    <row r="404" spans="1:29" ht="152.25" hidden="1" customHeight="1" x14ac:dyDescent="0.25">
      <c r="A404" s="32">
        <v>394</v>
      </c>
      <c r="B404" s="33" t="s">
        <v>1245</v>
      </c>
      <c r="C404" s="34" t="s">
        <v>32</v>
      </c>
      <c r="D404" s="114" t="s">
        <v>1346</v>
      </c>
      <c r="E404" s="77"/>
      <c r="F404" s="61" t="s">
        <v>2580</v>
      </c>
      <c r="G404" s="38">
        <f t="shared" si="66"/>
        <v>385</v>
      </c>
      <c r="H404" s="61" t="s">
        <v>1493</v>
      </c>
      <c r="I404" s="38">
        <f t="shared" si="67"/>
        <v>386</v>
      </c>
      <c r="J404" s="64" t="s">
        <v>1439</v>
      </c>
      <c r="K404" s="38">
        <f t="shared" si="68"/>
        <v>186</v>
      </c>
      <c r="L404" s="77">
        <v>252</v>
      </c>
      <c r="M404" s="64" t="s">
        <v>1498</v>
      </c>
      <c r="N404" s="38">
        <f t="shared" si="69"/>
        <v>262</v>
      </c>
      <c r="O404" s="64" t="s">
        <v>1499</v>
      </c>
      <c r="P404" s="192">
        <v>4</v>
      </c>
      <c r="Q404" s="191">
        <v>42552</v>
      </c>
      <c r="R404" s="191">
        <v>42917</v>
      </c>
      <c r="S404" s="178">
        <f t="shared" si="65"/>
        <v>52.142857142857146</v>
      </c>
      <c r="T404" s="217">
        <v>1</v>
      </c>
      <c r="U404" s="180">
        <f t="shared" si="71"/>
        <v>52.142857142857146</v>
      </c>
      <c r="V404" s="181">
        <f t="shared" si="72"/>
        <v>0</v>
      </c>
      <c r="W404" s="181">
        <f t="shared" si="73"/>
        <v>0</v>
      </c>
      <c r="X404" s="187" t="s">
        <v>3535</v>
      </c>
      <c r="Y404" s="40">
        <f t="shared" si="70"/>
        <v>277</v>
      </c>
      <c r="Z404" s="334" t="s">
        <v>3136</v>
      </c>
      <c r="AA404" s="43" t="s">
        <v>1377</v>
      </c>
      <c r="AB404" s="163" t="s">
        <v>3886</v>
      </c>
      <c r="AC404" s="407"/>
    </row>
    <row r="405" spans="1:29" ht="152.25" hidden="1" customHeight="1" x14ac:dyDescent="0.25">
      <c r="A405" s="32">
        <v>395</v>
      </c>
      <c r="B405" s="33" t="s">
        <v>1250</v>
      </c>
      <c r="C405" s="34" t="s">
        <v>32</v>
      </c>
      <c r="D405" s="114" t="s">
        <v>1346</v>
      </c>
      <c r="E405" s="36">
        <v>253</v>
      </c>
      <c r="F405" s="61" t="s">
        <v>3070</v>
      </c>
      <c r="G405" s="38">
        <f t="shared" si="66"/>
        <v>388</v>
      </c>
      <c r="H405" s="61" t="s">
        <v>1501</v>
      </c>
      <c r="I405" s="38">
        <f t="shared" si="67"/>
        <v>377</v>
      </c>
      <c r="J405" s="64" t="s">
        <v>1502</v>
      </c>
      <c r="K405" s="38">
        <f t="shared" si="68"/>
        <v>179</v>
      </c>
      <c r="L405" s="77">
        <v>253</v>
      </c>
      <c r="M405" s="64" t="s">
        <v>3071</v>
      </c>
      <c r="N405" s="38">
        <f t="shared" si="69"/>
        <v>59</v>
      </c>
      <c r="O405" s="64" t="s">
        <v>3072</v>
      </c>
      <c r="P405" s="192">
        <v>1</v>
      </c>
      <c r="Q405" s="191">
        <v>42948</v>
      </c>
      <c r="R405" s="191">
        <v>43100</v>
      </c>
      <c r="S405" s="178">
        <f t="shared" si="65"/>
        <v>21.714285714285715</v>
      </c>
      <c r="T405" s="217">
        <v>1</v>
      </c>
      <c r="U405" s="180">
        <f t="shared" si="71"/>
        <v>21.714285714285715</v>
      </c>
      <c r="V405" s="181">
        <f t="shared" si="72"/>
        <v>0</v>
      </c>
      <c r="W405" s="181">
        <f t="shared" si="73"/>
        <v>0</v>
      </c>
      <c r="X405" s="49" t="s">
        <v>3536</v>
      </c>
      <c r="Y405" s="40">
        <f t="shared" si="70"/>
        <v>173</v>
      </c>
      <c r="Z405" s="334" t="s">
        <v>3136</v>
      </c>
      <c r="AA405" s="43" t="s">
        <v>1377</v>
      </c>
      <c r="AB405" s="163" t="s">
        <v>3886</v>
      </c>
      <c r="AC405" s="407"/>
    </row>
    <row r="406" spans="1:29" ht="153" hidden="1" customHeight="1" x14ac:dyDescent="0.25">
      <c r="A406" s="32">
        <v>396</v>
      </c>
      <c r="B406" s="33" t="s">
        <v>1252</v>
      </c>
      <c r="C406" s="34" t="s">
        <v>32</v>
      </c>
      <c r="D406" s="113" t="s">
        <v>33</v>
      </c>
      <c r="E406" s="36">
        <v>254</v>
      </c>
      <c r="F406" s="61" t="s">
        <v>2581</v>
      </c>
      <c r="G406" s="38">
        <f t="shared" si="66"/>
        <v>385</v>
      </c>
      <c r="H406" s="61" t="s">
        <v>1504</v>
      </c>
      <c r="I406" s="38">
        <f t="shared" si="67"/>
        <v>381</v>
      </c>
      <c r="J406" s="64" t="s">
        <v>1486</v>
      </c>
      <c r="K406" s="38">
        <f t="shared" si="68"/>
        <v>205</v>
      </c>
      <c r="L406" s="77">
        <v>254</v>
      </c>
      <c r="M406" s="64" t="s">
        <v>1505</v>
      </c>
      <c r="N406" s="38">
        <f t="shared" si="69"/>
        <v>152</v>
      </c>
      <c r="O406" s="64" t="s">
        <v>1506</v>
      </c>
      <c r="P406" s="192">
        <v>3</v>
      </c>
      <c r="Q406" s="191">
        <v>42566</v>
      </c>
      <c r="R406" s="191">
        <v>42947</v>
      </c>
      <c r="S406" s="178">
        <f t="shared" si="65"/>
        <v>54.428571428571431</v>
      </c>
      <c r="T406" s="217">
        <v>1</v>
      </c>
      <c r="U406" s="180">
        <f t="shared" si="71"/>
        <v>54.428571428571431</v>
      </c>
      <c r="V406" s="181">
        <f t="shared" si="72"/>
        <v>0</v>
      </c>
      <c r="W406" s="181">
        <f t="shared" si="73"/>
        <v>0</v>
      </c>
      <c r="X406" s="187" t="s">
        <v>3621</v>
      </c>
      <c r="Y406" s="40">
        <f t="shared" si="70"/>
        <v>375</v>
      </c>
      <c r="Z406" s="334" t="s">
        <v>3136</v>
      </c>
      <c r="AA406" s="43" t="s">
        <v>1377</v>
      </c>
      <c r="AB406" s="163" t="s">
        <v>3886</v>
      </c>
      <c r="AC406" s="407"/>
    </row>
    <row r="407" spans="1:29" ht="152.25" hidden="1" customHeight="1" x14ac:dyDescent="0.25">
      <c r="A407" s="32">
        <v>397</v>
      </c>
      <c r="B407" s="33" t="s">
        <v>1257</v>
      </c>
      <c r="C407" s="34" t="s">
        <v>32</v>
      </c>
      <c r="D407" s="113" t="s">
        <v>33</v>
      </c>
      <c r="E407" s="36">
        <v>255</v>
      </c>
      <c r="F407" s="61" t="s">
        <v>2582</v>
      </c>
      <c r="G407" s="38">
        <f t="shared" si="66"/>
        <v>387</v>
      </c>
      <c r="H407" s="61" t="s">
        <v>1508</v>
      </c>
      <c r="I407" s="38">
        <f t="shared" si="67"/>
        <v>389</v>
      </c>
      <c r="J407" s="64" t="s">
        <v>1486</v>
      </c>
      <c r="K407" s="38">
        <f t="shared" si="68"/>
        <v>205</v>
      </c>
      <c r="L407" s="77">
        <v>255</v>
      </c>
      <c r="M407" s="64" t="s">
        <v>1505</v>
      </c>
      <c r="N407" s="38">
        <f t="shared" si="69"/>
        <v>152</v>
      </c>
      <c r="O407" s="64" t="s">
        <v>1509</v>
      </c>
      <c r="P407" s="192">
        <v>2</v>
      </c>
      <c r="Q407" s="191">
        <v>42566</v>
      </c>
      <c r="R407" s="191">
        <v>42931</v>
      </c>
      <c r="S407" s="178">
        <f t="shared" si="65"/>
        <v>52.142857142857146</v>
      </c>
      <c r="T407" s="217">
        <v>1</v>
      </c>
      <c r="U407" s="180">
        <f t="shared" si="71"/>
        <v>52.142857142857146</v>
      </c>
      <c r="V407" s="181">
        <f t="shared" si="72"/>
        <v>0</v>
      </c>
      <c r="W407" s="181">
        <f t="shared" si="73"/>
        <v>0</v>
      </c>
      <c r="X407" s="187" t="s">
        <v>3622</v>
      </c>
      <c r="Y407" s="40">
        <f t="shared" si="70"/>
        <v>374</v>
      </c>
      <c r="Z407" s="334" t="s">
        <v>3136</v>
      </c>
      <c r="AA407" s="43" t="s">
        <v>1377</v>
      </c>
      <c r="AB407" s="163" t="s">
        <v>3886</v>
      </c>
      <c r="AC407" s="407"/>
    </row>
    <row r="408" spans="1:29" ht="152.25" hidden="1" customHeight="1" x14ac:dyDescent="0.25">
      <c r="A408" s="32">
        <v>398</v>
      </c>
      <c r="B408" s="33" t="s">
        <v>1262</v>
      </c>
      <c r="C408" s="42" t="s">
        <v>32</v>
      </c>
      <c r="D408" s="112" t="s">
        <v>33</v>
      </c>
      <c r="E408" s="36">
        <v>256</v>
      </c>
      <c r="F408" s="61" t="s">
        <v>2583</v>
      </c>
      <c r="G408" s="38">
        <f t="shared" si="66"/>
        <v>387</v>
      </c>
      <c r="H408" s="61" t="s">
        <v>1511</v>
      </c>
      <c r="I408" s="38">
        <f t="shared" si="67"/>
        <v>381</v>
      </c>
      <c r="J408" s="71" t="s">
        <v>1512</v>
      </c>
      <c r="K408" s="40">
        <f t="shared" si="68"/>
        <v>95</v>
      </c>
      <c r="L408" s="110">
        <v>256</v>
      </c>
      <c r="M408" s="71" t="s">
        <v>1513</v>
      </c>
      <c r="N408" s="38">
        <f t="shared" si="69"/>
        <v>74</v>
      </c>
      <c r="O408" s="71" t="s">
        <v>1514</v>
      </c>
      <c r="P408" s="192">
        <v>1</v>
      </c>
      <c r="Q408" s="191">
        <v>42551</v>
      </c>
      <c r="R408" s="191">
        <v>42613</v>
      </c>
      <c r="S408" s="178">
        <f t="shared" si="65"/>
        <v>8.8571428571428577</v>
      </c>
      <c r="T408" s="211">
        <v>1</v>
      </c>
      <c r="U408" s="180">
        <f t="shared" si="71"/>
        <v>8.8571428571428577</v>
      </c>
      <c r="V408" s="181">
        <f t="shared" si="72"/>
        <v>8.8571428571428577</v>
      </c>
      <c r="W408" s="181">
        <f t="shared" si="73"/>
        <v>8.8571428571428577</v>
      </c>
      <c r="X408" s="64" t="s">
        <v>1515</v>
      </c>
      <c r="Y408" s="40">
        <f t="shared" si="70"/>
        <v>207</v>
      </c>
      <c r="Z408" s="333" t="s">
        <v>3138</v>
      </c>
      <c r="AA408" s="43" t="s">
        <v>1377</v>
      </c>
      <c r="AB408" s="163" t="s">
        <v>3886</v>
      </c>
      <c r="AC408" s="407"/>
    </row>
    <row r="409" spans="1:29" ht="152.25" hidden="1" customHeight="1" x14ac:dyDescent="0.25">
      <c r="A409" s="32">
        <v>399</v>
      </c>
      <c r="B409" s="33" t="s">
        <v>1266</v>
      </c>
      <c r="C409" s="42" t="s">
        <v>32</v>
      </c>
      <c r="D409" s="112" t="s">
        <v>33</v>
      </c>
      <c r="E409" s="76"/>
      <c r="F409" s="61" t="s">
        <v>2583</v>
      </c>
      <c r="G409" s="38">
        <f t="shared" si="66"/>
        <v>387</v>
      </c>
      <c r="H409" s="61" t="s">
        <v>1511</v>
      </c>
      <c r="I409" s="38">
        <f t="shared" si="67"/>
        <v>381</v>
      </c>
      <c r="J409" s="71" t="s">
        <v>1517</v>
      </c>
      <c r="K409" s="38">
        <f t="shared" si="68"/>
        <v>72</v>
      </c>
      <c r="L409" s="110">
        <v>256</v>
      </c>
      <c r="M409" s="71" t="s">
        <v>1518</v>
      </c>
      <c r="N409" s="38">
        <f t="shared" si="69"/>
        <v>82</v>
      </c>
      <c r="O409" s="71" t="s">
        <v>1519</v>
      </c>
      <c r="P409" s="192">
        <v>1</v>
      </c>
      <c r="Q409" s="191">
        <v>42551</v>
      </c>
      <c r="R409" s="191">
        <v>42613</v>
      </c>
      <c r="S409" s="178">
        <f t="shared" si="65"/>
        <v>8.8571428571428577</v>
      </c>
      <c r="T409" s="217">
        <v>1</v>
      </c>
      <c r="U409" s="180">
        <f t="shared" si="71"/>
        <v>8.8571428571428577</v>
      </c>
      <c r="V409" s="181">
        <f t="shared" si="72"/>
        <v>8.8571428571428577</v>
      </c>
      <c r="W409" s="181">
        <f t="shared" si="73"/>
        <v>8.8571428571428577</v>
      </c>
      <c r="X409" s="187" t="s">
        <v>3613</v>
      </c>
      <c r="Y409" s="40">
        <f t="shared" si="70"/>
        <v>111</v>
      </c>
      <c r="Z409" s="332" t="s">
        <v>4114</v>
      </c>
      <c r="AA409" s="43" t="s">
        <v>1377</v>
      </c>
      <c r="AB409" s="163" t="s">
        <v>3886</v>
      </c>
      <c r="AC409" s="407"/>
    </row>
    <row r="410" spans="1:29" ht="152.25" hidden="1" customHeight="1" x14ac:dyDescent="0.25">
      <c r="A410" s="32">
        <v>400</v>
      </c>
      <c r="B410" s="33" t="s">
        <v>1269</v>
      </c>
      <c r="C410" s="42" t="s">
        <v>32</v>
      </c>
      <c r="D410" s="112" t="s">
        <v>33</v>
      </c>
      <c r="E410" s="76"/>
      <c r="F410" s="61" t="s">
        <v>2583</v>
      </c>
      <c r="G410" s="38">
        <f t="shared" si="66"/>
        <v>387</v>
      </c>
      <c r="H410" s="61" t="s">
        <v>1511</v>
      </c>
      <c r="I410" s="38">
        <f t="shared" si="67"/>
        <v>381</v>
      </c>
      <c r="J410" s="71" t="s">
        <v>1521</v>
      </c>
      <c r="K410" s="38">
        <f t="shared" si="68"/>
        <v>76</v>
      </c>
      <c r="L410" s="110">
        <v>256</v>
      </c>
      <c r="M410" s="71" t="s">
        <v>1522</v>
      </c>
      <c r="N410" s="38">
        <f t="shared" si="69"/>
        <v>64</v>
      </c>
      <c r="O410" s="71" t="s">
        <v>3598</v>
      </c>
      <c r="P410" s="192">
        <v>2</v>
      </c>
      <c r="Q410" s="191">
        <v>42551</v>
      </c>
      <c r="R410" s="191">
        <v>42613</v>
      </c>
      <c r="S410" s="178">
        <f t="shared" si="65"/>
        <v>8.8571428571428577</v>
      </c>
      <c r="T410" s="217">
        <v>1</v>
      </c>
      <c r="U410" s="180">
        <f t="shared" si="71"/>
        <v>8.8571428571428577</v>
      </c>
      <c r="V410" s="181">
        <f t="shared" si="72"/>
        <v>8.8571428571428577</v>
      </c>
      <c r="W410" s="181">
        <f t="shared" si="73"/>
        <v>8.8571428571428577</v>
      </c>
      <c r="X410" s="187" t="s">
        <v>3849</v>
      </c>
      <c r="Y410" s="40">
        <f t="shared" si="70"/>
        <v>382</v>
      </c>
      <c r="Z410" s="332" t="s">
        <v>4114</v>
      </c>
      <c r="AA410" s="43" t="s">
        <v>1377</v>
      </c>
      <c r="AB410" s="163" t="s">
        <v>3886</v>
      </c>
      <c r="AC410" s="407"/>
    </row>
    <row r="411" spans="1:29" ht="152.25" hidden="1" customHeight="1" x14ac:dyDescent="0.25">
      <c r="A411" s="32">
        <v>401</v>
      </c>
      <c r="B411" s="33" t="s">
        <v>1273</v>
      </c>
      <c r="C411" s="42" t="s">
        <v>32</v>
      </c>
      <c r="D411" s="112" t="s">
        <v>33</v>
      </c>
      <c r="E411" s="76"/>
      <c r="F411" s="61" t="s">
        <v>2583</v>
      </c>
      <c r="G411" s="38">
        <f t="shared" si="66"/>
        <v>387</v>
      </c>
      <c r="H411" s="61" t="s">
        <v>1511</v>
      </c>
      <c r="I411" s="38">
        <f t="shared" si="67"/>
        <v>381</v>
      </c>
      <c r="J411" s="71" t="s">
        <v>1524</v>
      </c>
      <c r="K411" s="40">
        <f t="shared" si="68"/>
        <v>66</v>
      </c>
      <c r="L411" s="110">
        <v>256</v>
      </c>
      <c r="M411" s="71" t="s">
        <v>1525</v>
      </c>
      <c r="N411" s="38">
        <f t="shared" si="69"/>
        <v>50</v>
      </c>
      <c r="O411" s="71" t="s">
        <v>1526</v>
      </c>
      <c r="P411" s="192">
        <v>1</v>
      </c>
      <c r="Q411" s="191">
        <v>42551</v>
      </c>
      <c r="R411" s="191">
        <v>42613</v>
      </c>
      <c r="S411" s="178">
        <f t="shared" si="65"/>
        <v>8.8571428571428577</v>
      </c>
      <c r="T411" s="211">
        <v>1</v>
      </c>
      <c r="U411" s="180">
        <f t="shared" si="71"/>
        <v>8.8571428571428577</v>
      </c>
      <c r="V411" s="181">
        <f t="shared" si="72"/>
        <v>8.8571428571428577</v>
      </c>
      <c r="W411" s="181">
        <f t="shared" si="73"/>
        <v>8.8571428571428577</v>
      </c>
      <c r="X411" s="64" t="s">
        <v>1527</v>
      </c>
      <c r="Y411" s="40">
        <f t="shared" si="70"/>
        <v>292</v>
      </c>
      <c r="Z411" s="336" t="s">
        <v>1528</v>
      </c>
      <c r="AA411" s="43" t="s">
        <v>1377</v>
      </c>
      <c r="AB411" s="163" t="s">
        <v>3886</v>
      </c>
      <c r="AC411" s="407"/>
    </row>
    <row r="412" spans="1:29" ht="154.5" hidden="1" customHeight="1" x14ac:dyDescent="0.25">
      <c r="A412" s="32">
        <v>402</v>
      </c>
      <c r="B412" s="33" t="s">
        <v>1275</v>
      </c>
      <c r="C412" s="34" t="s">
        <v>32</v>
      </c>
      <c r="D412" s="113" t="s">
        <v>33</v>
      </c>
      <c r="E412" s="36">
        <v>257</v>
      </c>
      <c r="F412" s="61" t="s">
        <v>2584</v>
      </c>
      <c r="G412" s="38">
        <f t="shared" si="66"/>
        <v>388</v>
      </c>
      <c r="H412" s="61" t="s">
        <v>1530</v>
      </c>
      <c r="I412" s="38">
        <f t="shared" si="67"/>
        <v>357</v>
      </c>
      <c r="J412" s="64" t="s">
        <v>1531</v>
      </c>
      <c r="K412" s="38">
        <f t="shared" si="68"/>
        <v>202</v>
      </c>
      <c r="L412" s="77">
        <v>257</v>
      </c>
      <c r="M412" s="64" t="s">
        <v>1532</v>
      </c>
      <c r="N412" s="38">
        <f t="shared" si="69"/>
        <v>53</v>
      </c>
      <c r="O412" s="64" t="s">
        <v>1509</v>
      </c>
      <c r="P412" s="192">
        <v>2</v>
      </c>
      <c r="Q412" s="191">
        <v>42566</v>
      </c>
      <c r="R412" s="191">
        <v>42931</v>
      </c>
      <c r="S412" s="178">
        <f t="shared" si="65"/>
        <v>52.142857142857146</v>
      </c>
      <c r="T412" s="217">
        <v>1</v>
      </c>
      <c r="U412" s="180">
        <f t="shared" si="71"/>
        <v>52.142857142857146</v>
      </c>
      <c r="V412" s="181">
        <f t="shared" si="72"/>
        <v>0</v>
      </c>
      <c r="W412" s="181">
        <f t="shared" si="73"/>
        <v>0</v>
      </c>
      <c r="X412" s="187" t="s">
        <v>3622</v>
      </c>
      <c r="Y412" s="40">
        <f t="shared" si="70"/>
        <v>374</v>
      </c>
      <c r="Z412" s="334" t="s">
        <v>3136</v>
      </c>
      <c r="AA412" s="43" t="s">
        <v>1377</v>
      </c>
      <c r="AB412" s="163" t="s">
        <v>3886</v>
      </c>
      <c r="AC412" s="407"/>
    </row>
    <row r="413" spans="1:29" ht="152.25" hidden="1" customHeight="1" x14ac:dyDescent="0.25">
      <c r="A413" s="32">
        <v>403</v>
      </c>
      <c r="B413" s="33" t="s">
        <v>1279</v>
      </c>
      <c r="C413" s="34" t="s">
        <v>32</v>
      </c>
      <c r="D413" s="114" t="s">
        <v>1346</v>
      </c>
      <c r="E413" s="36">
        <v>258</v>
      </c>
      <c r="F413" s="61" t="s">
        <v>2585</v>
      </c>
      <c r="G413" s="38">
        <f t="shared" si="66"/>
        <v>388</v>
      </c>
      <c r="H413" s="61" t="s">
        <v>1534</v>
      </c>
      <c r="I413" s="38">
        <f t="shared" si="67"/>
        <v>375</v>
      </c>
      <c r="J413" s="64" t="s">
        <v>1486</v>
      </c>
      <c r="K413" s="38">
        <f t="shared" si="68"/>
        <v>205</v>
      </c>
      <c r="L413" s="77">
        <v>258</v>
      </c>
      <c r="M413" s="64" t="s">
        <v>1505</v>
      </c>
      <c r="N413" s="38">
        <f t="shared" si="69"/>
        <v>152</v>
      </c>
      <c r="O413" s="64" t="s">
        <v>1509</v>
      </c>
      <c r="P413" s="192">
        <v>2</v>
      </c>
      <c r="Q413" s="191">
        <v>42566</v>
      </c>
      <c r="R413" s="191">
        <v>42931</v>
      </c>
      <c r="S413" s="178">
        <f t="shared" si="65"/>
        <v>52.142857142857146</v>
      </c>
      <c r="T413" s="217">
        <v>1</v>
      </c>
      <c r="U413" s="180">
        <f t="shared" si="71"/>
        <v>52.142857142857146</v>
      </c>
      <c r="V413" s="181">
        <f t="shared" si="72"/>
        <v>0</v>
      </c>
      <c r="W413" s="181">
        <f t="shared" si="73"/>
        <v>0</v>
      </c>
      <c r="X413" s="187" t="s">
        <v>3622</v>
      </c>
      <c r="Y413" s="40">
        <f t="shared" si="70"/>
        <v>374</v>
      </c>
      <c r="Z413" s="334" t="s">
        <v>3136</v>
      </c>
      <c r="AA413" s="43" t="s">
        <v>1377</v>
      </c>
      <c r="AB413" s="163" t="s">
        <v>3886</v>
      </c>
      <c r="AC413" s="407"/>
    </row>
    <row r="414" spans="1:29" ht="150" hidden="1" customHeight="1" x14ac:dyDescent="0.25">
      <c r="A414" s="32">
        <v>404</v>
      </c>
      <c r="B414" s="33" t="s">
        <v>2838</v>
      </c>
      <c r="C414" s="34" t="s">
        <v>32</v>
      </c>
      <c r="D414" s="114" t="s">
        <v>1380</v>
      </c>
      <c r="E414" s="36">
        <v>259</v>
      </c>
      <c r="F414" s="61" t="s">
        <v>3073</v>
      </c>
      <c r="G414" s="38">
        <f t="shared" si="66"/>
        <v>388</v>
      </c>
      <c r="H414" s="61" t="s">
        <v>1536</v>
      </c>
      <c r="I414" s="38">
        <f t="shared" si="67"/>
        <v>386</v>
      </c>
      <c r="J414" s="71" t="s">
        <v>3074</v>
      </c>
      <c r="K414" s="38">
        <f t="shared" si="68"/>
        <v>138</v>
      </c>
      <c r="L414" s="110">
        <v>259</v>
      </c>
      <c r="M414" s="71" t="s">
        <v>3075</v>
      </c>
      <c r="N414" s="38">
        <f t="shared" si="69"/>
        <v>50</v>
      </c>
      <c r="O414" s="71" t="s">
        <v>3076</v>
      </c>
      <c r="P414" s="192">
        <v>2</v>
      </c>
      <c r="Q414" s="191">
        <v>42948</v>
      </c>
      <c r="R414" s="191">
        <v>43100</v>
      </c>
      <c r="S414" s="178">
        <f t="shared" si="65"/>
        <v>21.714285714285715</v>
      </c>
      <c r="T414" s="217">
        <v>1</v>
      </c>
      <c r="U414" s="180">
        <f t="shared" si="71"/>
        <v>21.714285714285715</v>
      </c>
      <c r="V414" s="181">
        <f t="shared" si="72"/>
        <v>0</v>
      </c>
      <c r="W414" s="181">
        <f t="shared" si="73"/>
        <v>0</v>
      </c>
      <c r="X414" s="49" t="s">
        <v>2965</v>
      </c>
      <c r="Y414" s="40">
        <f t="shared" si="70"/>
        <v>120</v>
      </c>
      <c r="Z414" s="334" t="s">
        <v>3136</v>
      </c>
      <c r="AA414" s="43" t="s">
        <v>1377</v>
      </c>
      <c r="AB414" s="163" t="s">
        <v>3886</v>
      </c>
      <c r="AC414" s="407"/>
    </row>
    <row r="415" spans="1:29" ht="150" hidden="1" customHeight="1" x14ac:dyDescent="0.25">
      <c r="A415" s="32">
        <v>405</v>
      </c>
      <c r="B415" s="33" t="s">
        <v>2839</v>
      </c>
      <c r="C415" s="34" t="s">
        <v>32</v>
      </c>
      <c r="D415" s="114" t="s">
        <v>1380</v>
      </c>
      <c r="E415" s="77"/>
      <c r="F415" s="61" t="s">
        <v>3073</v>
      </c>
      <c r="G415" s="38">
        <f t="shared" si="66"/>
        <v>388</v>
      </c>
      <c r="H415" s="61" t="s">
        <v>1536</v>
      </c>
      <c r="I415" s="38">
        <f t="shared" si="67"/>
        <v>386</v>
      </c>
      <c r="J415" s="71" t="s">
        <v>3077</v>
      </c>
      <c r="K415" s="38">
        <f t="shared" si="68"/>
        <v>86</v>
      </c>
      <c r="L415" s="110">
        <v>259</v>
      </c>
      <c r="M415" s="71" t="s">
        <v>3078</v>
      </c>
      <c r="N415" s="38">
        <f t="shared" si="69"/>
        <v>42</v>
      </c>
      <c r="O415" s="71" t="s">
        <v>3079</v>
      </c>
      <c r="P415" s="192">
        <v>2</v>
      </c>
      <c r="Q415" s="191">
        <v>42948</v>
      </c>
      <c r="R415" s="191">
        <v>43100</v>
      </c>
      <c r="S415" s="178">
        <f t="shared" si="65"/>
        <v>21.714285714285715</v>
      </c>
      <c r="T415" s="217">
        <v>1</v>
      </c>
      <c r="U415" s="180">
        <f t="shared" si="71"/>
        <v>21.714285714285715</v>
      </c>
      <c r="V415" s="181">
        <f t="shared" si="72"/>
        <v>0</v>
      </c>
      <c r="W415" s="181">
        <f t="shared" si="73"/>
        <v>0</v>
      </c>
      <c r="X415" s="49" t="s">
        <v>2965</v>
      </c>
      <c r="Y415" s="40">
        <f t="shared" si="70"/>
        <v>120</v>
      </c>
      <c r="Z415" s="334" t="s">
        <v>3136</v>
      </c>
      <c r="AA415" s="43" t="s">
        <v>1377</v>
      </c>
      <c r="AB415" s="163" t="s">
        <v>3886</v>
      </c>
      <c r="AC415" s="407"/>
    </row>
    <row r="416" spans="1:29" ht="152.25" hidden="1" customHeight="1" x14ac:dyDescent="0.25">
      <c r="A416" s="32">
        <v>406</v>
      </c>
      <c r="B416" s="33" t="s">
        <v>2840</v>
      </c>
      <c r="C416" s="34" t="s">
        <v>32</v>
      </c>
      <c r="D416" s="114" t="s">
        <v>1380</v>
      </c>
      <c r="E416" s="36">
        <v>260</v>
      </c>
      <c r="F416" s="61" t="s">
        <v>2586</v>
      </c>
      <c r="G416" s="38">
        <f t="shared" si="66"/>
        <v>388</v>
      </c>
      <c r="H416" s="61" t="s">
        <v>1539</v>
      </c>
      <c r="I416" s="38">
        <f t="shared" si="67"/>
        <v>383</v>
      </c>
      <c r="J416" s="64" t="s">
        <v>1540</v>
      </c>
      <c r="K416" s="38">
        <f t="shared" si="68"/>
        <v>208</v>
      </c>
      <c r="L416" s="77">
        <v>260</v>
      </c>
      <c r="M416" s="64" t="s">
        <v>1541</v>
      </c>
      <c r="N416" s="38">
        <f t="shared" si="69"/>
        <v>153</v>
      </c>
      <c r="O416" s="64" t="s">
        <v>1542</v>
      </c>
      <c r="P416" s="192">
        <v>2</v>
      </c>
      <c r="Q416" s="191">
        <v>42566</v>
      </c>
      <c r="R416" s="191">
        <v>42931</v>
      </c>
      <c r="S416" s="178">
        <f t="shared" si="65"/>
        <v>52.142857142857146</v>
      </c>
      <c r="T416" s="217">
        <v>1</v>
      </c>
      <c r="U416" s="180">
        <f t="shared" si="71"/>
        <v>52.142857142857146</v>
      </c>
      <c r="V416" s="181">
        <f t="shared" si="72"/>
        <v>0</v>
      </c>
      <c r="W416" s="181">
        <f t="shared" si="73"/>
        <v>0</v>
      </c>
      <c r="X416" s="187" t="s">
        <v>3622</v>
      </c>
      <c r="Y416" s="40">
        <f t="shared" si="70"/>
        <v>374</v>
      </c>
      <c r="Z416" s="334" t="s">
        <v>3136</v>
      </c>
      <c r="AA416" s="43" t="s">
        <v>1377</v>
      </c>
      <c r="AB416" s="163" t="s">
        <v>3886</v>
      </c>
      <c r="AC416" s="407"/>
    </row>
    <row r="417" spans="1:29" ht="152.25" hidden="1" customHeight="1" x14ac:dyDescent="0.25">
      <c r="A417" s="32">
        <v>407</v>
      </c>
      <c r="B417" s="33" t="s">
        <v>2841</v>
      </c>
      <c r="C417" s="34" t="s">
        <v>32</v>
      </c>
      <c r="D417" s="114" t="s">
        <v>1380</v>
      </c>
      <c r="E417" s="77"/>
      <c r="F417" s="61" t="s">
        <v>2586</v>
      </c>
      <c r="G417" s="38">
        <f t="shared" si="66"/>
        <v>388</v>
      </c>
      <c r="H417" s="61" t="s">
        <v>1539</v>
      </c>
      <c r="I417" s="38">
        <f t="shared" si="67"/>
        <v>383</v>
      </c>
      <c r="J417" s="64" t="s">
        <v>1544</v>
      </c>
      <c r="K417" s="38">
        <f t="shared" si="68"/>
        <v>151</v>
      </c>
      <c r="L417" s="77">
        <v>260</v>
      </c>
      <c r="M417" s="64" t="s">
        <v>1545</v>
      </c>
      <c r="N417" s="38">
        <f t="shared" si="69"/>
        <v>213</v>
      </c>
      <c r="O417" s="64" t="s">
        <v>1546</v>
      </c>
      <c r="P417" s="192">
        <v>4</v>
      </c>
      <c r="Q417" s="191">
        <v>42566</v>
      </c>
      <c r="R417" s="191">
        <v>42931</v>
      </c>
      <c r="S417" s="178">
        <f t="shared" si="65"/>
        <v>52.142857142857146</v>
      </c>
      <c r="T417" s="217">
        <v>1</v>
      </c>
      <c r="U417" s="180">
        <f t="shared" si="71"/>
        <v>52.142857142857146</v>
      </c>
      <c r="V417" s="181">
        <f t="shared" si="72"/>
        <v>0</v>
      </c>
      <c r="W417" s="181">
        <f t="shared" si="73"/>
        <v>0</v>
      </c>
      <c r="X417" s="187" t="s">
        <v>3537</v>
      </c>
      <c r="Y417" s="40">
        <f t="shared" si="70"/>
        <v>238</v>
      </c>
      <c r="Z417" s="334" t="s">
        <v>3136</v>
      </c>
      <c r="AA417" s="43" t="s">
        <v>1377</v>
      </c>
      <c r="AB417" s="163" t="s">
        <v>3886</v>
      </c>
      <c r="AC417" s="407"/>
    </row>
    <row r="418" spans="1:29" ht="152.25" hidden="1" customHeight="1" x14ac:dyDescent="0.25">
      <c r="A418" s="32">
        <v>408</v>
      </c>
      <c r="B418" s="33" t="s">
        <v>2842</v>
      </c>
      <c r="C418" s="34" t="s">
        <v>32</v>
      </c>
      <c r="D418" s="113" t="s">
        <v>33</v>
      </c>
      <c r="E418" s="36">
        <v>261</v>
      </c>
      <c r="F418" s="61" t="s">
        <v>2587</v>
      </c>
      <c r="G418" s="38">
        <f t="shared" si="66"/>
        <v>388</v>
      </c>
      <c r="H418" s="61" t="s">
        <v>1548</v>
      </c>
      <c r="I418" s="38">
        <f t="shared" si="67"/>
        <v>174</v>
      </c>
      <c r="J418" s="64" t="s">
        <v>1549</v>
      </c>
      <c r="K418" s="38">
        <f t="shared" si="68"/>
        <v>115</v>
      </c>
      <c r="L418" s="77">
        <v>261</v>
      </c>
      <c r="M418" s="64" t="s">
        <v>1550</v>
      </c>
      <c r="N418" s="38">
        <f t="shared" si="69"/>
        <v>115</v>
      </c>
      <c r="O418" s="64" t="s">
        <v>1551</v>
      </c>
      <c r="P418" s="192">
        <v>3</v>
      </c>
      <c r="Q418" s="191">
        <v>42566</v>
      </c>
      <c r="R418" s="191">
        <v>42931</v>
      </c>
      <c r="S418" s="178">
        <f t="shared" si="65"/>
        <v>52.142857142857146</v>
      </c>
      <c r="T418" s="217">
        <v>1</v>
      </c>
      <c r="U418" s="180">
        <f t="shared" si="71"/>
        <v>52.142857142857146</v>
      </c>
      <c r="V418" s="181">
        <f t="shared" si="72"/>
        <v>0</v>
      </c>
      <c r="W418" s="181">
        <f t="shared" si="73"/>
        <v>0</v>
      </c>
      <c r="X418" s="187" t="s">
        <v>3530</v>
      </c>
      <c r="Y418" s="40">
        <f t="shared" si="70"/>
        <v>347</v>
      </c>
      <c r="Z418" s="334" t="s">
        <v>3136</v>
      </c>
      <c r="AA418" s="43" t="s">
        <v>1377</v>
      </c>
      <c r="AB418" s="163" t="s">
        <v>3886</v>
      </c>
      <c r="AC418" s="407"/>
    </row>
    <row r="419" spans="1:29" ht="153" hidden="1" customHeight="1" x14ac:dyDescent="0.25">
      <c r="A419" s="32">
        <v>409</v>
      </c>
      <c r="B419" s="33" t="s">
        <v>2843</v>
      </c>
      <c r="C419" s="34" t="s">
        <v>32</v>
      </c>
      <c r="D419" s="114" t="s">
        <v>1346</v>
      </c>
      <c r="E419" s="36">
        <v>262</v>
      </c>
      <c r="F419" s="61" t="s">
        <v>3080</v>
      </c>
      <c r="G419" s="38">
        <f t="shared" si="66"/>
        <v>385</v>
      </c>
      <c r="H419" s="61" t="s">
        <v>1553</v>
      </c>
      <c r="I419" s="38">
        <f t="shared" si="67"/>
        <v>389</v>
      </c>
      <c r="J419" s="64" t="s">
        <v>3081</v>
      </c>
      <c r="K419" s="38">
        <f t="shared" si="68"/>
        <v>206</v>
      </c>
      <c r="L419" s="77">
        <v>262</v>
      </c>
      <c r="M419" s="64" t="s">
        <v>3082</v>
      </c>
      <c r="N419" s="38">
        <f t="shared" si="69"/>
        <v>155</v>
      </c>
      <c r="O419" s="64" t="s">
        <v>3083</v>
      </c>
      <c r="P419" s="192">
        <v>1</v>
      </c>
      <c r="Q419" s="191">
        <v>42948</v>
      </c>
      <c r="R419" s="191">
        <v>43100</v>
      </c>
      <c r="S419" s="178">
        <f t="shared" si="65"/>
        <v>21.714285714285715</v>
      </c>
      <c r="T419" s="217">
        <v>1</v>
      </c>
      <c r="U419" s="180">
        <f t="shared" si="71"/>
        <v>21.714285714285715</v>
      </c>
      <c r="V419" s="181">
        <f t="shared" si="72"/>
        <v>0</v>
      </c>
      <c r="W419" s="181">
        <f t="shared" si="73"/>
        <v>0</v>
      </c>
      <c r="X419" s="49" t="s">
        <v>3538</v>
      </c>
      <c r="Y419" s="40">
        <f t="shared" si="70"/>
        <v>166</v>
      </c>
      <c r="Z419" s="334" t="s">
        <v>3136</v>
      </c>
      <c r="AA419" s="43" t="s">
        <v>1377</v>
      </c>
      <c r="AB419" s="163" t="s">
        <v>3886</v>
      </c>
      <c r="AC419" s="407"/>
    </row>
    <row r="420" spans="1:29" ht="153" hidden="1" customHeight="1" x14ac:dyDescent="0.25">
      <c r="A420" s="32">
        <v>410</v>
      </c>
      <c r="B420" s="33" t="s">
        <v>1290</v>
      </c>
      <c r="C420" s="34" t="s">
        <v>32</v>
      </c>
      <c r="D420" s="114" t="s">
        <v>1346</v>
      </c>
      <c r="E420" s="77"/>
      <c r="F420" s="61" t="s">
        <v>3080</v>
      </c>
      <c r="G420" s="38">
        <f t="shared" si="66"/>
        <v>385</v>
      </c>
      <c r="H420" s="61" t="s">
        <v>1553</v>
      </c>
      <c r="I420" s="38">
        <f t="shared" si="67"/>
        <v>389</v>
      </c>
      <c r="J420" s="64" t="s">
        <v>2966</v>
      </c>
      <c r="K420" s="38">
        <f t="shared" si="68"/>
        <v>82</v>
      </c>
      <c r="L420" s="77">
        <v>262</v>
      </c>
      <c r="M420" s="64" t="s">
        <v>2967</v>
      </c>
      <c r="N420" s="38">
        <f t="shared" si="69"/>
        <v>112</v>
      </c>
      <c r="O420" s="64" t="s">
        <v>2968</v>
      </c>
      <c r="P420" s="192">
        <v>2</v>
      </c>
      <c r="Q420" s="191">
        <v>42948</v>
      </c>
      <c r="R420" s="191">
        <v>43100</v>
      </c>
      <c r="S420" s="178">
        <f t="shared" si="65"/>
        <v>21.714285714285715</v>
      </c>
      <c r="T420" s="217">
        <v>1</v>
      </c>
      <c r="U420" s="180">
        <f t="shared" si="71"/>
        <v>21.714285714285715</v>
      </c>
      <c r="V420" s="181">
        <f t="shared" si="72"/>
        <v>0</v>
      </c>
      <c r="W420" s="181">
        <f t="shared" si="73"/>
        <v>0</v>
      </c>
      <c r="X420" s="49" t="s">
        <v>3788</v>
      </c>
      <c r="Y420" s="40">
        <f t="shared" si="70"/>
        <v>156</v>
      </c>
      <c r="Z420" s="334" t="s">
        <v>3136</v>
      </c>
      <c r="AA420" s="43" t="s">
        <v>1377</v>
      </c>
      <c r="AB420" s="163" t="s">
        <v>3886</v>
      </c>
      <c r="AC420" s="407"/>
    </row>
    <row r="421" spans="1:29" ht="153.75" hidden="1" customHeight="1" x14ac:dyDescent="0.25">
      <c r="A421" s="32">
        <v>411</v>
      </c>
      <c r="B421" s="33" t="s">
        <v>1295</v>
      </c>
      <c r="C421" s="34" t="s">
        <v>32</v>
      </c>
      <c r="D421" s="114" t="s">
        <v>1380</v>
      </c>
      <c r="E421" s="36">
        <v>263</v>
      </c>
      <c r="F421" s="61" t="s">
        <v>3084</v>
      </c>
      <c r="G421" s="38">
        <f t="shared" si="66"/>
        <v>388</v>
      </c>
      <c r="H421" s="61" t="s">
        <v>1556</v>
      </c>
      <c r="I421" s="38">
        <f t="shared" si="67"/>
        <v>299</v>
      </c>
      <c r="J421" s="64" t="s">
        <v>3085</v>
      </c>
      <c r="K421" s="38">
        <f t="shared" si="68"/>
        <v>22</v>
      </c>
      <c r="L421" s="77">
        <v>263</v>
      </c>
      <c r="M421" s="64" t="s">
        <v>3086</v>
      </c>
      <c r="N421" s="38">
        <f t="shared" si="69"/>
        <v>7</v>
      </c>
      <c r="O421" s="64" t="s">
        <v>3087</v>
      </c>
      <c r="P421" s="192">
        <v>1</v>
      </c>
      <c r="Q421" s="191">
        <v>42948</v>
      </c>
      <c r="R421" s="191">
        <v>43100</v>
      </c>
      <c r="S421" s="178">
        <f t="shared" si="65"/>
        <v>21.714285714285715</v>
      </c>
      <c r="T421" s="217">
        <v>1</v>
      </c>
      <c r="U421" s="180">
        <f t="shared" si="71"/>
        <v>21.714285714285715</v>
      </c>
      <c r="V421" s="181">
        <f t="shared" si="72"/>
        <v>0</v>
      </c>
      <c r="W421" s="181">
        <f t="shared" si="73"/>
        <v>0</v>
      </c>
      <c r="X421" s="49" t="s">
        <v>3780</v>
      </c>
      <c r="Y421" s="40">
        <f t="shared" si="70"/>
        <v>38</v>
      </c>
      <c r="Z421" s="334" t="s">
        <v>3136</v>
      </c>
      <c r="AA421" s="43" t="s">
        <v>1377</v>
      </c>
      <c r="AB421" s="163" t="s">
        <v>3886</v>
      </c>
      <c r="AC421" s="407"/>
    </row>
    <row r="422" spans="1:29" ht="153.75" hidden="1" customHeight="1" x14ac:dyDescent="0.25">
      <c r="A422" s="32">
        <v>412</v>
      </c>
      <c r="B422" s="33" t="s">
        <v>1296</v>
      </c>
      <c r="C422" s="34" t="s">
        <v>32</v>
      </c>
      <c r="D422" s="114" t="s">
        <v>1380</v>
      </c>
      <c r="E422" s="77"/>
      <c r="F422" s="61" t="s">
        <v>3084</v>
      </c>
      <c r="G422" s="38">
        <f t="shared" si="66"/>
        <v>388</v>
      </c>
      <c r="H422" s="61" t="s">
        <v>1556</v>
      </c>
      <c r="I422" s="38">
        <f t="shared" si="67"/>
        <v>299</v>
      </c>
      <c r="J422" s="64" t="s">
        <v>3088</v>
      </c>
      <c r="K422" s="38">
        <f t="shared" si="68"/>
        <v>164</v>
      </c>
      <c r="L422" s="77">
        <v>263</v>
      </c>
      <c r="M422" s="64" t="s">
        <v>3089</v>
      </c>
      <c r="N422" s="38">
        <f t="shared" si="69"/>
        <v>111</v>
      </c>
      <c r="O422" s="64" t="s">
        <v>3090</v>
      </c>
      <c r="P422" s="192">
        <v>2</v>
      </c>
      <c r="Q422" s="191">
        <v>42948</v>
      </c>
      <c r="R422" s="191">
        <v>43100</v>
      </c>
      <c r="S422" s="178">
        <f t="shared" si="65"/>
        <v>21.714285714285715</v>
      </c>
      <c r="T422" s="217">
        <v>1</v>
      </c>
      <c r="U422" s="180">
        <f t="shared" si="71"/>
        <v>21.714285714285715</v>
      </c>
      <c r="V422" s="181">
        <f t="shared" si="72"/>
        <v>0</v>
      </c>
      <c r="W422" s="181">
        <f t="shared" si="73"/>
        <v>0</v>
      </c>
      <c r="X422" s="49" t="s">
        <v>3539</v>
      </c>
      <c r="Y422" s="40">
        <f t="shared" si="70"/>
        <v>296</v>
      </c>
      <c r="Z422" s="334" t="s">
        <v>3136</v>
      </c>
      <c r="AA422" s="43" t="s">
        <v>1377</v>
      </c>
      <c r="AB422" s="163" t="s">
        <v>3886</v>
      </c>
      <c r="AC422" s="407"/>
    </row>
    <row r="423" spans="1:29" ht="153.75" hidden="1" customHeight="1" x14ac:dyDescent="0.25">
      <c r="A423" s="32">
        <v>413</v>
      </c>
      <c r="B423" s="33" t="s">
        <v>2844</v>
      </c>
      <c r="C423" s="34" t="s">
        <v>32</v>
      </c>
      <c r="D423" s="114" t="s">
        <v>1380</v>
      </c>
      <c r="E423" s="77"/>
      <c r="F423" s="61" t="s">
        <v>3084</v>
      </c>
      <c r="G423" s="38">
        <f t="shared" si="66"/>
        <v>388</v>
      </c>
      <c r="H423" s="61" t="s">
        <v>1556</v>
      </c>
      <c r="I423" s="38">
        <f t="shared" si="67"/>
        <v>299</v>
      </c>
      <c r="J423" s="64" t="s">
        <v>2971</v>
      </c>
      <c r="K423" s="38">
        <f t="shared" si="68"/>
        <v>96</v>
      </c>
      <c r="L423" s="77">
        <v>263</v>
      </c>
      <c r="M423" s="64" t="s">
        <v>2969</v>
      </c>
      <c r="N423" s="38">
        <f t="shared" si="69"/>
        <v>143</v>
      </c>
      <c r="O423" s="64" t="s">
        <v>2970</v>
      </c>
      <c r="P423" s="192">
        <v>1</v>
      </c>
      <c r="Q423" s="191">
        <v>42948</v>
      </c>
      <c r="R423" s="191">
        <v>43100</v>
      </c>
      <c r="S423" s="178">
        <f t="shared" si="65"/>
        <v>21.714285714285715</v>
      </c>
      <c r="T423" s="217">
        <v>1</v>
      </c>
      <c r="U423" s="180">
        <f t="shared" si="71"/>
        <v>21.714285714285715</v>
      </c>
      <c r="V423" s="181">
        <f t="shared" si="72"/>
        <v>0</v>
      </c>
      <c r="W423" s="181">
        <f t="shared" si="73"/>
        <v>0</v>
      </c>
      <c r="X423" s="49" t="s">
        <v>3540</v>
      </c>
      <c r="Y423" s="40">
        <f t="shared" si="70"/>
        <v>249</v>
      </c>
      <c r="Z423" s="334" t="s">
        <v>3136</v>
      </c>
      <c r="AA423" s="43" t="s">
        <v>1377</v>
      </c>
      <c r="AB423" s="163" t="s">
        <v>3886</v>
      </c>
      <c r="AC423" s="407"/>
    </row>
    <row r="424" spans="1:29" ht="153.75" hidden="1" customHeight="1" x14ac:dyDescent="0.25">
      <c r="A424" s="32">
        <v>414</v>
      </c>
      <c r="B424" s="33" t="s">
        <v>1301</v>
      </c>
      <c r="C424" s="34" t="s">
        <v>32</v>
      </c>
      <c r="D424" s="114" t="s">
        <v>1380</v>
      </c>
      <c r="E424" s="77"/>
      <c r="F424" s="61" t="s">
        <v>3084</v>
      </c>
      <c r="G424" s="38">
        <f t="shared" si="66"/>
        <v>388</v>
      </c>
      <c r="H424" s="61" t="s">
        <v>1556</v>
      </c>
      <c r="I424" s="38">
        <f t="shared" si="67"/>
        <v>299</v>
      </c>
      <c r="J424" s="64" t="s">
        <v>2972</v>
      </c>
      <c r="K424" s="38">
        <f t="shared" si="68"/>
        <v>85</v>
      </c>
      <c r="L424" s="77">
        <v>263</v>
      </c>
      <c r="M424" s="64" t="s">
        <v>2973</v>
      </c>
      <c r="N424" s="38">
        <f t="shared" si="69"/>
        <v>71</v>
      </c>
      <c r="O424" s="64" t="s">
        <v>2974</v>
      </c>
      <c r="P424" s="192">
        <v>3</v>
      </c>
      <c r="Q424" s="191">
        <v>42948</v>
      </c>
      <c r="R424" s="191">
        <v>43100</v>
      </c>
      <c r="S424" s="178">
        <f t="shared" si="65"/>
        <v>21.714285714285715</v>
      </c>
      <c r="T424" s="217">
        <v>1</v>
      </c>
      <c r="U424" s="180">
        <f t="shared" si="71"/>
        <v>21.714285714285715</v>
      </c>
      <c r="V424" s="181">
        <f t="shared" si="72"/>
        <v>0</v>
      </c>
      <c r="W424" s="181">
        <f t="shared" si="73"/>
        <v>0</v>
      </c>
      <c r="X424" s="49" t="s">
        <v>3943</v>
      </c>
      <c r="Y424" s="40">
        <f t="shared" si="70"/>
        <v>273</v>
      </c>
      <c r="Z424" s="334" t="s">
        <v>3136</v>
      </c>
      <c r="AA424" s="43" t="s">
        <v>1377</v>
      </c>
      <c r="AB424" s="163" t="s">
        <v>3886</v>
      </c>
      <c r="AC424" s="407"/>
    </row>
    <row r="425" spans="1:29" ht="153" hidden="1" customHeight="1" x14ac:dyDescent="0.25">
      <c r="A425" s="32">
        <v>415</v>
      </c>
      <c r="B425" s="33" t="s">
        <v>1305</v>
      </c>
      <c r="C425" s="34" t="s">
        <v>32</v>
      </c>
      <c r="D425" s="114" t="s">
        <v>1380</v>
      </c>
      <c r="E425" s="36">
        <v>264</v>
      </c>
      <c r="F425" s="61" t="s">
        <v>2588</v>
      </c>
      <c r="G425" s="38">
        <f t="shared" si="66"/>
        <v>384</v>
      </c>
      <c r="H425" s="61" t="s">
        <v>1561</v>
      </c>
      <c r="I425" s="38">
        <f t="shared" si="67"/>
        <v>256</v>
      </c>
      <c r="J425" s="64" t="s">
        <v>1562</v>
      </c>
      <c r="K425" s="38">
        <f t="shared" si="68"/>
        <v>119</v>
      </c>
      <c r="L425" s="77">
        <v>264</v>
      </c>
      <c r="M425" s="64" t="s">
        <v>1563</v>
      </c>
      <c r="N425" s="38">
        <f t="shared" si="69"/>
        <v>116</v>
      </c>
      <c r="O425" s="64" t="s">
        <v>1564</v>
      </c>
      <c r="P425" s="192">
        <v>3</v>
      </c>
      <c r="Q425" s="191">
        <v>42566</v>
      </c>
      <c r="R425" s="191">
        <v>42931</v>
      </c>
      <c r="S425" s="178">
        <f t="shared" si="65"/>
        <v>52.142857142857146</v>
      </c>
      <c r="T425" s="217">
        <v>1</v>
      </c>
      <c r="U425" s="180">
        <f t="shared" si="71"/>
        <v>52.142857142857146</v>
      </c>
      <c r="V425" s="181">
        <f t="shared" si="72"/>
        <v>0</v>
      </c>
      <c r="W425" s="181">
        <f t="shared" si="73"/>
        <v>0</v>
      </c>
      <c r="X425" s="187" t="s">
        <v>3541</v>
      </c>
      <c r="Y425" s="40">
        <f t="shared" si="70"/>
        <v>339</v>
      </c>
      <c r="Z425" s="334" t="s">
        <v>3136</v>
      </c>
      <c r="AA425" s="43" t="s">
        <v>1377</v>
      </c>
      <c r="AB425" s="163" t="s">
        <v>3886</v>
      </c>
      <c r="AC425" s="407"/>
    </row>
    <row r="426" spans="1:29" ht="153" hidden="1" customHeight="1" x14ac:dyDescent="0.25">
      <c r="A426" s="32">
        <v>416</v>
      </c>
      <c r="B426" s="33" t="s">
        <v>1307</v>
      </c>
      <c r="C426" s="34" t="s">
        <v>32</v>
      </c>
      <c r="D426" s="114" t="s">
        <v>1380</v>
      </c>
      <c r="E426" s="77"/>
      <c r="F426" s="61" t="s">
        <v>2588</v>
      </c>
      <c r="G426" s="38">
        <f t="shared" si="66"/>
        <v>384</v>
      </c>
      <c r="H426" s="61" t="s">
        <v>1561</v>
      </c>
      <c r="I426" s="38">
        <f t="shared" si="67"/>
        <v>256</v>
      </c>
      <c r="J426" s="64" t="s">
        <v>1566</v>
      </c>
      <c r="K426" s="38">
        <f t="shared" si="68"/>
        <v>163</v>
      </c>
      <c r="L426" s="77">
        <v>264</v>
      </c>
      <c r="M426" s="64" t="s">
        <v>1567</v>
      </c>
      <c r="N426" s="38">
        <f t="shared" si="69"/>
        <v>152</v>
      </c>
      <c r="O426" s="64" t="s">
        <v>1568</v>
      </c>
      <c r="P426" s="192">
        <v>2</v>
      </c>
      <c r="Q426" s="191">
        <v>42566</v>
      </c>
      <c r="R426" s="191">
        <v>42931</v>
      </c>
      <c r="S426" s="178">
        <f t="shared" si="65"/>
        <v>52.142857142857146</v>
      </c>
      <c r="T426" s="217">
        <v>1</v>
      </c>
      <c r="U426" s="180">
        <f t="shared" si="71"/>
        <v>52.142857142857146</v>
      </c>
      <c r="V426" s="181">
        <f t="shared" si="72"/>
        <v>0</v>
      </c>
      <c r="W426" s="181">
        <f t="shared" si="73"/>
        <v>0</v>
      </c>
      <c r="X426" s="187" t="s">
        <v>3805</v>
      </c>
      <c r="Y426" s="40">
        <f t="shared" si="70"/>
        <v>356</v>
      </c>
      <c r="Z426" s="334" t="s">
        <v>3136</v>
      </c>
      <c r="AA426" s="43" t="s">
        <v>1377</v>
      </c>
      <c r="AB426" s="163" t="s">
        <v>3886</v>
      </c>
      <c r="AC426" s="407"/>
    </row>
    <row r="427" spans="1:29" ht="152.25" hidden="1" customHeight="1" x14ac:dyDescent="0.25">
      <c r="A427" s="32">
        <v>417</v>
      </c>
      <c r="B427" s="33" t="s">
        <v>1308</v>
      </c>
      <c r="C427" s="34" t="s">
        <v>32</v>
      </c>
      <c r="D427" s="114" t="s">
        <v>1380</v>
      </c>
      <c r="E427" s="36">
        <v>265</v>
      </c>
      <c r="F427" s="61" t="s">
        <v>3091</v>
      </c>
      <c r="G427" s="38">
        <f t="shared" si="66"/>
        <v>386</v>
      </c>
      <c r="H427" s="61" t="s">
        <v>1570</v>
      </c>
      <c r="I427" s="38">
        <f t="shared" si="67"/>
        <v>233</v>
      </c>
      <c r="J427" s="64" t="s">
        <v>3092</v>
      </c>
      <c r="K427" s="38">
        <f t="shared" si="68"/>
        <v>182</v>
      </c>
      <c r="L427" s="77">
        <v>265</v>
      </c>
      <c r="M427" s="64" t="s">
        <v>3093</v>
      </c>
      <c r="N427" s="38">
        <f t="shared" si="69"/>
        <v>91</v>
      </c>
      <c r="O427" s="64" t="s">
        <v>3094</v>
      </c>
      <c r="P427" s="192">
        <v>1</v>
      </c>
      <c r="Q427" s="191">
        <v>42948</v>
      </c>
      <c r="R427" s="191">
        <v>43100</v>
      </c>
      <c r="S427" s="178">
        <f t="shared" si="65"/>
        <v>21.714285714285715</v>
      </c>
      <c r="T427" s="217">
        <v>1</v>
      </c>
      <c r="U427" s="180">
        <f t="shared" si="71"/>
        <v>21.714285714285715</v>
      </c>
      <c r="V427" s="181">
        <f t="shared" si="72"/>
        <v>0</v>
      </c>
      <c r="W427" s="181">
        <f t="shared" si="73"/>
        <v>0</v>
      </c>
      <c r="X427" s="49" t="s">
        <v>3542</v>
      </c>
      <c r="Y427" s="40">
        <f t="shared" si="70"/>
        <v>213</v>
      </c>
      <c r="Z427" s="334" t="s">
        <v>3136</v>
      </c>
      <c r="AA427" s="43" t="s">
        <v>1377</v>
      </c>
      <c r="AB427" s="163" t="s">
        <v>3886</v>
      </c>
      <c r="AC427" s="407"/>
    </row>
    <row r="428" spans="1:29" ht="152.25" hidden="1" customHeight="1" x14ac:dyDescent="0.25">
      <c r="A428" s="32">
        <v>418</v>
      </c>
      <c r="B428" s="33" t="s">
        <v>2845</v>
      </c>
      <c r="C428" s="34" t="s">
        <v>32</v>
      </c>
      <c r="D428" s="114" t="s">
        <v>1380</v>
      </c>
      <c r="E428" s="77"/>
      <c r="F428" s="61" t="s">
        <v>3091</v>
      </c>
      <c r="G428" s="38">
        <f t="shared" si="66"/>
        <v>386</v>
      </c>
      <c r="H428" s="61" t="s">
        <v>1570</v>
      </c>
      <c r="I428" s="38">
        <f t="shared" si="67"/>
        <v>233</v>
      </c>
      <c r="J428" s="64" t="s">
        <v>3095</v>
      </c>
      <c r="K428" s="38">
        <f t="shared" si="68"/>
        <v>118</v>
      </c>
      <c r="L428" s="77">
        <v>265</v>
      </c>
      <c r="M428" s="64" t="s">
        <v>3096</v>
      </c>
      <c r="N428" s="38">
        <f t="shared" si="69"/>
        <v>115</v>
      </c>
      <c r="O428" s="64" t="s">
        <v>3097</v>
      </c>
      <c r="P428" s="192">
        <v>3</v>
      </c>
      <c r="Q428" s="191">
        <v>42948</v>
      </c>
      <c r="R428" s="191">
        <v>43100</v>
      </c>
      <c r="S428" s="178">
        <f t="shared" si="65"/>
        <v>21.714285714285715</v>
      </c>
      <c r="T428" s="217">
        <v>1</v>
      </c>
      <c r="U428" s="180">
        <f t="shared" si="71"/>
        <v>21.714285714285715</v>
      </c>
      <c r="V428" s="181">
        <f t="shared" si="72"/>
        <v>0</v>
      </c>
      <c r="W428" s="181">
        <f t="shared" si="73"/>
        <v>0</v>
      </c>
      <c r="X428" s="49" t="s">
        <v>3543</v>
      </c>
      <c r="Y428" s="40">
        <f t="shared" si="70"/>
        <v>335</v>
      </c>
      <c r="Z428" s="334" t="s">
        <v>3136</v>
      </c>
      <c r="AA428" s="43" t="s">
        <v>1377</v>
      </c>
      <c r="AB428" s="163" t="s">
        <v>3886</v>
      </c>
      <c r="AC428" s="407"/>
    </row>
    <row r="429" spans="1:29" ht="151.5" hidden="1" customHeight="1" x14ac:dyDescent="0.25">
      <c r="A429" s="32">
        <v>419</v>
      </c>
      <c r="B429" s="33" t="s">
        <v>2846</v>
      </c>
      <c r="C429" s="34" t="s">
        <v>32</v>
      </c>
      <c r="D429" s="114" t="s">
        <v>1380</v>
      </c>
      <c r="E429" s="36">
        <v>266</v>
      </c>
      <c r="F429" s="71" t="s">
        <v>3098</v>
      </c>
      <c r="G429" s="38">
        <f t="shared" si="66"/>
        <v>385</v>
      </c>
      <c r="H429" s="61" t="s">
        <v>1573</v>
      </c>
      <c r="I429" s="38">
        <f t="shared" si="67"/>
        <v>266</v>
      </c>
      <c r="J429" s="64" t="s">
        <v>2975</v>
      </c>
      <c r="K429" s="38">
        <f t="shared" si="68"/>
        <v>54</v>
      </c>
      <c r="L429" s="77">
        <v>266</v>
      </c>
      <c r="M429" s="64" t="s">
        <v>2976</v>
      </c>
      <c r="N429" s="38">
        <f t="shared" si="69"/>
        <v>80</v>
      </c>
      <c r="O429" s="64" t="s">
        <v>2977</v>
      </c>
      <c r="P429" s="192">
        <v>1</v>
      </c>
      <c r="Q429" s="191">
        <v>42948</v>
      </c>
      <c r="R429" s="191">
        <v>43100</v>
      </c>
      <c r="S429" s="178">
        <f t="shared" si="65"/>
        <v>21.714285714285715</v>
      </c>
      <c r="T429" s="217">
        <v>1</v>
      </c>
      <c r="U429" s="180">
        <f t="shared" si="71"/>
        <v>21.714285714285715</v>
      </c>
      <c r="V429" s="181">
        <f t="shared" si="72"/>
        <v>0</v>
      </c>
      <c r="W429" s="181">
        <f t="shared" si="73"/>
        <v>0</v>
      </c>
      <c r="X429" s="49" t="s">
        <v>3544</v>
      </c>
      <c r="Y429" s="40">
        <f t="shared" si="70"/>
        <v>189</v>
      </c>
      <c r="Z429" s="334" t="s">
        <v>3136</v>
      </c>
      <c r="AA429" s="43" t="s">
        <v>1377</v>
      </c>
      <c r="AB429" s="163" t="s">
        <v>3886</v>
      </c>
      <c r="AC429" s="407"/>
    </row>
    <row r="430" spans="1:29" ht="151.5" hidden="1" customHeight="1" x14ac:dyDescent="0.25">
      <c r="A430" s="32">
        <v>420</v>
      </c>
      <c r="B430" s="33" t="s">
        <v>2847</v>
      </c>
      <c r="C430" s="34" t="s">
        <v>32</v>
      </c>
      <c r="D430" s="114" t="s">
        <v>1380</v>
      </c>
      <c r="E430" s="77"/>
      <c r="F430" s="71" t="s">
        <v>3098</v>
      </c>
      <c r="G430" s="38">
        <f t="shared" si="66"/>
        <v>385</v>
      </c>
      <c r="H430" s="61" t="s">
        <v>1573</v>
      </c>
      <c r="I430" s="38">
        <f t="shared" si="67"/>
        <v>266</v>
      </c>
      <c r="J430" s="64" t="s">
        <v>2978</v>
      </c>
      <c r="K430" s="38">
        <f t="shared" si="68"/>
        <v>80</v>
      </c>
      <c r="L430" s="77">
        <v>266</v>
      </c>
      <c r="M430" s="64" t="s">
        <v>2979</v>
      </c>
      <c r="N430" s="38">
        <f t="shared" si="69"/>
        <v>111</v>
      </c>
      <c r="O430" s="64" t="s">
        <v>2945</v>
      </c>
      <c r="P430" s="192">
        <v>1</v>
      </c>
      <c r="Q430" s="191">
        <v>42948</v>
      </c>
      <c r="R430" s="191">
        <v>43100</v>
      </c>
      <c r="S430" s="178">
        <f t="shared" si="65"/>
        <v>21.714285714285715</v>
      </c>
      <c r="T430" s="217">
        <v>1</v>
      </c>
      <c r="U430" s="180">
        <f t="shared" si="71"/>
        <v>21.714285714285715</v>
      </c>
      <c r="V430" s="181">
        <f t="shared" si="72"/>
        <v>0</v>
      </c>
      <c r="W430" s="181">
        <f t="shared" si="73"/>
        <v>0</v>
      </c>
      <c r="X430" s="49" t="s">
        <v>3783</v>
      </c>
      <c r="Y430" s="40">
        <f t="shared" si="70"/>
        <v>163</v>
      </c>
      <c r="Z430" s="334" t="s">
        <v>3136</v>
      </c>
      <c r="AA430" s="43" t="s">
        <v>1377</v>
      </c>
      <c r="AB430" s="163" t="s">
        <v>3886</v>
      </c>
      <c r="AC430" s="407"/>
    </row>
    <row r="431" spans="1:29" ht="152.25" hidden="1" customHeight="1" x14ac:dyDescent="0.25">
      <c r="A431" s="32">
        <v>421</v>
      </c>
      <c r="B431" s="33" t="s">
        <v>2848</v>
      </c>
      <c r="C431" s="34" t="s">
        <v>32</v>
      </c>
      <c r="D431" s="114" t="s">
        <v>1380</v>
      </c>
      <c r="E431" s="36">
        <v>267</v>
      </c>
      <c r="F431" s="71" t="s">
        <v>3099</v>
      </c>
      <c r="G431" s="38">
        <f t="shared" si="66"/>
        <v>378</v>
      </c>
      <c r="H431" s="71" t="s">
        <v>1577</v>
      </c>
      <c r="I431" s="38">
        <f t="shared" si="67"/>
        <v>276</v>
      </c>
      <c r="J431" s="64" t="s">
        <v>2980</v>
      </c>
      <c r="K431" s="38">
        <f t="shared" si="68"/>
        <v>126</v>
      </c>
      <c r="L431" s="77">
        <v>267</v>
      </c>
      <c r="M431" s="64" t="s">
        <v>2981</v>
      </c>
      <c r="N431" s="38">
        <f t="shared" si="69"/>
        <v>130</v>
      </c>
      <c r="O431" s="64" t="s">
        <v>2982</v>
      </c>
      <c r="P431" s="192">
        <v>2</v>
      </c>
      <c r="Q431" s="191">
        <v>42948</v>
      </c>
      <c r="R431" s="191">
        <v>43100</v>
      </c>
      <c r="S431" s="178">
        <f t="shared" si="65"/>
        <v>21.714285714285715</v>
      </c>
      <c r="T431" s="217">
        <v>1</v>
      </c>
      <c r="U431" s="180">
        <f t="shared" si="71"/>
        <v>21.714285714285715</v>
      </c>
      <c r="V431" s="181">
        <f t="shared" si="72"/>
        <v>0</v>
      </c>
      <c r="W431" s="181">
        <f t="shared" si="73"/>
        <v>0</v>
      </c>
      <c r="X431" s="49" t="s">
        <v>2983</v>
      </c>
      <c r="Y431" s="40">
        <f t="shared" si="70"/>
        <v>64</v>
      </c>
      <c r="Z431" s="334" t="s">
        <v>3136</v>
      </c>
      <c r="AA431" s="43" t="s">
        <v>1377</v>
      </c>
      <c r="AB431" s="163" t="s">
        <v>3886</v>
      </c>
      <c r="AC431" s="407"/>
    </row>
    <row r="432" spans="1:29" ht="152.25" hidden="1" customHeight="1" x14ac:dyDescent="0.25">
      <c r="A432" s="32">
        <v>422</v>
      </c>
      <c r="B432" s="33" t="s">
        <v>2849</v>
      </c>
      <c r="C432" s="34" t="s">
        <v>32</v>
      </c>
      <c r="D432" s="114" t="s">
        <v>1380</v>
      </c>
      <c r="E432" s="36">
        <v>268</v>
      </c>
      <c r="F432" s="71" t="s">
        <v>3100</v>
      </c>
      <c r="G432" s="38">
        <f t="shared" si="66"/>
        <v>386</v>
      </c>
      <c r="H432" s="71" t="s">
        <v>1579</v>
      </c>
      <c r="I432" s="38">
        <f t="shared" si="67"/>
        <v>203</v>
      </c>
      <c r="J432" s="71" t="s">
        <v>2984</v>
      </c>
      <c r="K432" s="38">
        <f t="shared" si="68"/>
        <v>83</v>
      </c>
      <c r="L432" s="110">
        <v>268</v>
      </c>
      <c r="M432" s="64" t="s">
        <v>3808</v>
      </c>
      <c r="N432" s="38">
        <f t="shared" si="69"/>
        <v>114</v>
      </c>
      <c r="O432" s="64" t="s">
        <v>2986</v>
      </c>
      <c r="P432" s="192">
        <v>1</v>
      </c>
      <c r="Q432" s="191">
        <v>42948</v>
      </c>
      <c r="R432" s="191">
        <v>43100</v>
      </c>
      <c r="S432" s="178">
        <f t="shared" si="65"/>
        <v>21.714285714285715</v>
      </c>
      <c r="T432" s="217">
        <v>1</v>
      </c>
      <c r="U432" s="180">
        <f t="shared" si="71"/>
        <v>21.714285714285715</v>
      </c>
      <c r="V432" s="181">
        <f t="shared" si="72"/>
        <v>0</v>
      </c>
      <c r="W432" s="181">
        <f t="shared" si="73"/>
        <v>0</v>
      </c>
      <c r="X432" s="49" t="s">
        <v>3814</v>
      </c>
      <c r="Y432" s="40">
        <f t="shared" si="70"/>
        <v>334</v>
      </c>
      <c r="Z432" s="334" t="s">
        <v>3136</v>
      </c>
      <c r="AA432" s="43" t="s">
        <v>1377</v>
      </c>
      <c r="AB432" s="163" t="s">
        <v>3886</v>
      </c>
      <c r="AC432" s="407"/>
    </row>
    <row r="433" spans="1:29" ht="153" hidden="1" customHeight="1" x14ac:dyDescent="0.25">
      <c r="A433" s="32">
        <v>423</v>
      </c>
      <c r="B433" s="33" t="s">
        <v>2850</v>
      </c>
      <c r="C433" s="34" t="s">
        <v>32</v>
      </c>
      <c r="D433" s="114" t="s">
        <v>1380</v>
      </c>
      <c r="E433" s="36">
        <v>269</v>
      </c>
      <c r="F433" s="71" t="s">
        <v>3101</v>
      </c>
      <c r="G433" s="38">
        <f t="shared" si="66"/>
        <v>389</v>
      </c>
      <c r="H433" s="71" t="s">
        <v>1580</v>
      </c>
      <c r="I433" s="38">
        <f t="shared" si="67"/>
        <v>282</v>
      </c>
      <c r="J433" s="71" t="s">
        <v>2987</v>
      </c>
      <c r="K433" s="38">
        <f t="shared" si="68"/>
        <v>79</v>
      </c>
      <c r="L433" s="110">
        <v>269</v>
      </c>
      <c r="M433" s="64" t="s">
        <v>2985</v>
      </c>
      <c r="N433" s="38">
        <f t="shared" si="69"/>
        <v>112</v>
      </c>
      <c r="O433" s="64" t="s">
        <v>2988</v>
      </c>
      <c r="P433" s="192">
        <v>1</v>
      </c>
      <c r="Q433" s="191">
        <v>42948</v>
      </c>
      <c r="R433" s="191">
        <v>43100</v>
      </c>
      <c r="S433" s="178">
        <f t="shared" si="65"/>
        <v>21.714285714285715</v>
      </c>
      <c r="T433" s="217">
        <v>1</v>
      </c>
      <c r="U433" s="180">
        <f t="shared" si="71"/>
        <v>21.714285714285715</v>
      </c>
      <c r="V433" s="181">
        <f t="shared" si="72"/>
        <v>0</v>
      </c>
      <c r="W433" s="181">
        <f t="shared" si="73"/>
        <v>0</v>
      </c>
      <c r="X433" s="49" t="s">
        <v>3813</v>
      </c>
      <c r="Y433" s="40">
        <f t="shared" si="70"/>
        <v>332</v>
      </c>
      <c r="Z433" s="334" t="s">
        <v>3136</v>
      </c>
      <c r="AA433" s="43" t="s">
        <v>1377</v>
      </c>
      <c r="AB433" s="163" t="s">
        <v>3886</v>
      </c>
      <c r="AC433" s="407"/>
    </row>
    <row r="434" spans="1:29" ht="154.5" hidden="1" customHeight="1" x14ac:dyDescent="0.25">
      <c r="A434" s="32">
        <v>424</v>
      </c>
      <c r="B434" s="33" t="s">
        <v>2851</v>
      </c>
      <c r="C434" s="34" t="s">
        <v>32</v>
      </c>
      <c r="D434" s="114" t="s">
        <v>1346</v>
      </c>
      <c r="E434" s="36">
        <v>270</v>
      </c>
      <c r="F434" s="71" t="s">
        <v>3102</v>
      </c>
      <c r="G434" s="38">
        <f t="shared" si="66"/>
        <v>387</v>
      </c>
      <c r="H434" s="71" t="s">
        <v>1583</v>
      </c>
      <c r="I434" s="38">
        <f t="shared" si="67"/>
        <v>355</v>
      </c>
      <c r="J434" s="71" t="s">
        <v>3103</v>
      </c>
      <c r="K434" s="38">
        <f t="shared" si="68"/>
        <v>63</v>
      </c>
      <c r="L434" s="110">
        <v>270</v>
      </c>
      <c r="M434" s="71" t="s">
        <v>3104</v>
      </c>
      <c r="N434" s="38">
        <f t="shared" si="69"/>
        <v>52</v>
      </c>
      <c r="O434" s="71" t="s">
        <v>3105</v>
      </c>
      <c r="P434" s="192">
        <v>1</v>
      </c>
      <c r="Q434" s="191">
        <v>42948</v>
      </c>
      <c r="R434" s="191">
        <v>43313</v>
      </c>
      <c r="S434" s="178">
        <f t="shared" si="65"/>
        <v>52.142857142857146</v>
      </c>
      <c r="T434" s="217">
        <v>1</v>
      </c>
      <c r="U434" s="180">
        <f t="shared" si="71"/>
        <v>52.142857142857146</v>
      </c>
      <c r="V434" s="181">
        <f t="shared" si="72"/>
        <v>0</v>
      </c>
      <c r="W434" s="181">
        <f t="shared" si="73"/>
        <v>0</v>
      </c>
      <c r="X434" s="49" t="s">
        <v>3839</v>
      </c>
      <c r="Y434" s="40">
        <f t="shared" si="70"/>
        <v>117</v>
      </c>
      <c r="Z434" s="334" t="s">
        <v>3136</v>
      </c>
      <c r="AA434" s="43" t="s">
        <v>1377</v>
      </c>
      <c r="AB434" s="163" t="s">
        <v>3886</v>
      </c>
      <c r="AC434" s="407"/>
    </row>
    <row r="435" spans="1:29" ht="171" hidden="1" customHeight="1" x14ac:dyDescent="0.25">
      <c r="A435" s="32">
        <v>425</v>
      </c>
      <c r="B435" s="33" t="s">
        <v>2852</v>
      </c>
      <c r="C435" s="34" t="s">
        <v>32</v>
      </c>
      <c r="D435" s="114" t="s">
        <v>1380</v>
      </c>
      <c r="E435" s="36">
        <v>271</v>
      </c>
      <c r="F435" s="71" t="s">
        <v>3106</v>
      </c>
      <c r="G435" s="38">
        <f t="shared" si="66"/>
        <v>388</v>
      </c>
      <c r="H435" s="71" t="s">
        <v>1586</v>
      </c>
      <c r="I435" s="38">
        <f t="shared" si="67"/>
        <v>231</v>
      </c>
      <c r="J435" s="64" t="s">
        <v>3107</v>
      </c>
      <c r="K435" s="38">
        <f t="shared" si="68"/>
        <v>187</v>
      </c>
      <c r="L435" s="77">
        <v>271</v>
      </c>
      <c r="M435" s="64" t="s">
        <v>3108</v>
      </c>
      <c r="N435" s="38">
        <f t="shared" si="69"/>
        <v>144</v>
      </c>
      <c r="O435" s="64" t="s">
        <v>3109</v>
      </c>
      <c r="P435" s="192">
        <v>1</v>
      </c>
      <c r="Q435" s="191">
        <v>42948</v>
      </c>
      <c r="R435" s="191">
        <v>43100</v>
      </c>
      <c r="S435" s="178">
        <f t="shared" si="65"/>
        <v>21.714285714285715</v>
      </c>
      <c r="T435" s="217">
        <v>1</v>
      </c>
      <c r="U435" s="180">
        <f t="shared" si="71"/>
        <v>21.714285714285715</v>
      </c>
      <c r="V435" s="181">
        <f t="shared" si="72"/>
        <v>0</v>
      </c>
      <c r="W435" s="181">
        <f t="shared" si="73"/>
        <v>0</v>
      </c>
      <c r="X435" s="49" t="s">
        <v>3545</v>
      </c>
      <c r="Y435" s="40">
        <f t="shared" si="70"/>
        <v>242</v>
      </c>
      <c r="Z435" s="334" t="s">
        <v>3136</v>
      </c>
      <c r="AA435" s="43" t="s">
        <v>1377</v>
      </c>
      <c r="AB435" s="163" t="s">
        <v>3886</v>
      </c>
      <c r="AC435" s="407"/>
    </row>
    <row r="436" spans="1:29" ht="152.25" hidden="1" customHeight="1" x14ac:dyDescent="0.25">
      <c r="A436" s="32">
        <v>426</v>
      </c>
      <c r="B436" s="33" t="s">
        <v>1316</v>
      </c>
      <c r="C436" s="34" t="s">
        <v>32</v>
      </c>
      <c r="D436" s="113" t="s">
        <v>33</v>
      </c>
      <c r="E436" s="36">
        <v>272</v>
      </c>
      <c r="F436" s="71" t="s">
        <v>3110</v>
      </c>
      <c r="G436" s="38">
        <f t="shared" si="66"/>
        <v>387</v>
      </c>
      <c r="H436" s="71" t="s">
        <v>1588</v>
      </c>
      <c r="I436" s="38">
        <f t="shared" si="67"/>
        <v>355</v>
      </c>
      <c r="J436" s="64" t="s">
        <v>1589</v>
      </c>
      <c r="K436" s="38">
        <f t="shared" si="68"/>
        <v>268</v>
      </c>
      <c r="L436" s="77">
        <v>272</v>
      </c>
      <c r="M436" s="64" t="s">
        <v>3111</v>
      </c>
      <c r="N436" s="38">
        <f t="shared" si="69"/>
        <v>369</v>
      </c>
      <c r="O436" s="64" t="s">
        <v>3112</v>
      </c>
      <c r="P436" s="192">
        <v>2</v>
      </c>
      <c r="Q436" s="191">
        <v>42948</v>
      </c>
      <c r="R436" s="191">
        <v>43100</v>
      </c>
      <c r="S436" s="178">
        <f t="shared" si="65"/>
        <v>21.714285714285715</v>
      </c>
      <c r="T436" s="217">
        <v>1</v>
      </c>
      <c r="U436" s="180">
        <f t="shared" si="71"/>
        <v>21.714285714285715</v>
      </c>
      <c r="V436" s="181">
        <f t="shared" si="72"/>
        <v>0</v>
      </c>
      <c r="W436" s="181">
        <f t="shared" si="73"/>
        <v>0</v>
      </c>
      <c r="X436" s="49" t="s">
        <v>3546</v>
      </c>
      <c r="Y436" s="40">
        <f t="shared" si="70"/>
        <v>310</v>
      </c>
      <c r="Z436" s="334" t="s">
        <v>3136</v>
      </c>
      <c r="AA436" s="43" t="s">
        <v>1377</v>
      </c>
      <c r="AB436" s="163" t="s">
        <v>3886</v>
      </c>
      <c r="AC436" s="407"/>
    </row>
    <row r="437" spans="1:29" ht="151.5" hidden="1" customHeight="1" x14ac:dyDescent="0.25">
      <c r="A437" s="32">
        <v>427</v>
      </c>
      <c r="B437" s="33" t="s">
        <v>1317</v>
      </c>
      <c r="C437" s="34" t="s">
        <v>32</v>
      </c>
      <c r="D437" s="113" t="s">
        <v>33</v>
      </c>
      <c r="E437" s="76">
        <v>273</v>
      </c>
      <c r="F437" s="71" t="s">
        <v>3113</v>
      </c>
      <c r="G437" s="38">
        <f t="shared" si="66"/>
        <v>388</v>
      </c>
      <c r="H437" s="71" t="s">
        <v>1590</v>
      </c>
      <c r="I437" s="38">
        <f t="shared" si="67"/>
        <v>325</v>
      </c>
      <c r="J437" s="64" t="s">
        <v>3062</v>
      </c>
      <c r="K437" s="38">
        <f t="shared" si="68"/>
        <v>272</v>
      </c>
      <c r="L437" s="77">
        <v>273</v>
      </c>
      <c r="M437" s="64" t="s">
        <v>3114</v>
      </c>
      <c r="N437" s="38">
        <f t="shared" si="69"/>
        <v>251</v>
      </c>
      <c r="O437" s="64" t="s">
        <v>2990</v>
      </c>
      <c r="P437" s="192">
        <v>2</v>
      </c>
      <c r="Q437" s="191">
        <v>42948</v>
      </c>
      <c r="R437" s="191">
        <v>43100</v>
      </c>
      <c r="S437" s="178">
        <f t="shared" si="65"/>
        <v>21.714285714285715</v>
      </c>
      <c r="T437" s="217">
        <v>1</v>
      </c>
      <c r="U437" s="180">
        <f t="shared" si="71"/>
        <v>21.714285714285715</v>
      </c>
      <c r="V437" s="181">
        <f t="shared" si="72"/>
        <v>0</v>
      </c>
      <c r="W437" s="181">
        <f t="shared" si="73"/>
        <v>0</v>
      </c>
      <c r="X437" s="49" t="s">
        <v>3547</v>
      </c>
      <c r="Y437" s="40">
        <f t="shared" si="70"/>
        <v>346</v>
      </c>
      <c r="Z437" s="334" t="s">
        <v>3136</v>
      </c>
      <c r="AA437" s="43" t="s">
        <v>1377</v>
      </c>
      <c r="AB437" s="163" t="s">
        <v>3886</v>
      </c>
      <c r="AC437" s="407"/>
    </row>
    <row r="438" spans="1:29" ht="137.25" hidden="1" customHeight="1" x14ac:dyDescent="0.25">
      <c r="A438" s="32">
        <v>428</v>
      </c>
      <c r="B438" s="33" t="s">
        <v>2853</v>
      </c>
      <c r="C438" s="42" t="s">
        <v>32</v>
      </c>
      <c r="D438" s="114" t="s">
        <v>1346</v>
      </c>
      <c r="E438" s="36">
        <v>274</v>
      </c>
      <c r="F438" s="71" t="s">
        <v>2589</v>
      </c>
      <c r="G438" s="38">
        <f t="shared" si="66"/>
        <v>348</v>
      </c>
      <c r="H438" s="71" t="s">
        <v>1592</v>
      </c>
      <c r="I438" s="38">
        <f t="shared" si="67"/>
        <v>181</v>
      </c>
      <c r="J438" s="71" t="s">
        <v>1593</v>
      </c>
      <c r="K438" s="117">
        <f t="shared" si="68"/>
        <v>98</v>
      </c>
      <c r="L438" s="66">
        <v>274</v>
      </c>
      <c r="M438" s="71" t="s">
        <v>1594</v>
      </c>
      <c r="N438" s="38">
        <f t="shared" si="69"/>
        <v>133</v>
      </c>
      <c r="O438" s="71" t="s">
        <v>1595</v>
      </c>
      <c r="P438" s="192">
        <v>1</v>
      </c>
      <c r="Q438" s="203">
        <v>42551</v>
      </c>
      <c r="R438" s="203">
        <v>42734</v>
      </c>
      <c r="S438" s="178">
        <f t="shared" si="65"/>
        <v>26.142857142857142</v>
      </c>
      <c r="T438" s="217">
        <v>1</v>
      </c>
      <c r="U438" s="180">
        <f t="shared" si="71"/>
        <v>26.142857142857142</v>
      </c>
      <c r="V438" s="181">
        <f t="shared" si="72"/>
        <v>26.142857142857142</v>
      </c>
      <c r="W438" s="181">
        <f t="shared" si="73"/>
        <v>26.142857142857142</v>
      </c>
      <c r="X438" s="49" t="s">
        <v>2159</v>
      </c>
      <c r="Y438" s="40">
        <f t="shared" si="70"/>
        <v>117</v>
      </c>
      <c r="Z438" s="332" t="s">
        <v>43</v>
      </c>
      <c r="AA438" s="43" t="s">
        <v>1377</v>
      </c>
      <c r="AB438" s="163" t="s">
        <v>3886</v>
      </c>
      <c r="AC438" s="407"/>
    </row>
    <row r="439" spans="1:29" ht="137.25" hidden="1" customHeight="1" x14ac:dyDescent="0.25">
      <c r="A439" s="32">
        <v>429</v>
      </c>
      <c r="B439" s="33" t="s">
        <v>1324</v>
      </c>
      <c r="C439" s="42" t="s">
        <v>32</v>
      </c>
      <c r="D439" s="114" t="s">
        <v>1346</v>
      </c>
      <c r="E439" s="77"/>
      <c r="F439" s="71" t="s">
        <v>2589</v>
      </c>
      <c r="G439" s="38">
        <f t="shared" si="66"/>
        <v>348</v>
      </c>
      <c r="H439" s="71" t="s">
        <v>1592</v>
      </c>
      <c r="I439" s="38">
        <f t="shared" si="67"/>
        <v>181</v>
      </c>
      <c r="J439" s="71" t="s">
        <v>1597</v>
      </c>
      <c r="K439" s="40">
        <f t="shared" si="68"/>
        <v>111</v>
      </c>
      <c r="L439" s="110">
        <v>274</v>
      </c>
      <c r="M439" s="71" t="s">
        <v>1598</v>
      </c>
      <c r="N439" s="38">
        <f t="shared" si="69"/>
        <v>78</v>
      </c>
      <c r="O439" s="71" t="s">
        <v>1599</v>
      </c>
      <c r="P439" s="192">
        <v>1</v>
      </c>
      <c r="Q439" s="203">
        <v>42551</v>
      </c>
      <c r="R439" s="203">
        <v>42734</v>
      </c>
      <c r="S439" s="178">
        <f t="shared" si="65"/>
        <v>26.142857142857142</v>
      </c>
      <c r="T439" s="217">
        <v>1</v>
      </c>
      <c r="U439" s="180">
        <f t="shared" si="71"/>
        <v>26.142857142857142</v>
      </c>
      <c r="V439" s="181">
        <f t="shared" si="72"/>
        <v>26.142857142857142</v>
      </c>
      <c r="W439" s="181">
        <f t="shared" si="73"/>
        <v>26.142857142857142</v>
      </c>
      <c r="X439" s="71" t="s">
        <v>2140</v>
      </c>
      <c r="Y439" s="40">
        <f t="shared" si="70"/>
        <v>108</v>
      </c>
      <c r="Z439" s="332" t="s">
        <v>43</v>
      </c>
      <c r="AA439" s="43" t="s">
        <v>1377</v>
      </c>
      <c r="AB439" s="163" t="s">
        <v>3886</v>
      </c>
      <c r="AC439" s="407"/>
    </row>
    <row r="440" spans="1:29" ht="137.25" hidden="1" customHeight="1" x14ac:dyDescent="0.25">
      <c r="A440" s="32">
        <v>430</v>
      </c>
      <c r="B440" s="33" t="s">
        <v>1329</v>
      </c>
      <c r="C440" s="42" t="s">
        <v>32</v>
      </c>
      <c r="D440" s="114" t="s">
        <v>1346</v>
      </c>
      <c r="E440" s="77"/>
      <c r="F440" s="71" t="s">
        <v>2589</v>
      </c>
      <c r="G440" s="38">
        <f t="shared" si="66"/>
        <v>348</v>
      </c>
      <c r="H440" s="71" t="s">
        <v>1592</v>
      </c>
      <c r="I440" s="38">
        <f t="shared" si="67"/>
        <v>181</v>
      </c>
      <c r="J440" s="71" t="s">
        <v>1601</v>
      </c>
      <c r="K440" s="40">
        <f t="shared" si="68"/>
        <v>160</v>
      </c>
      <c r="L440" s="110">
        <v>274</v>
      </c>
      <c r="M440" s="71" t="s">
        <v>1602</v>
      </c>
      <c r="N440" s="38">
        <f t="shared" si="69"/>
        <v>112</v>
      </c>
      <c r="O440" s="71" t="s">
        <v>1603</v>
      </c>
      <c r="P440" s="192">
        <v>1</v>
      </c>
      <c r="Q440" s="203">
        <v>42551</v>
      </c>
      <c r="R440" s="203">
        <v>42734</v>
      </c>
      <c r="S440" s="178">
        <f t="shared" si="65"/>
        <v>26.142857142857142</v>
      </c>
      <c r="T440" s="217">
        <v>1</v>
      </c>
      <c r="U440" s="180">
        <f t="shared" si="71"/>
        <v>26.142857142857142</v>
      </c>
      <c r="V440" s="181">
        <f t="shared" si="72"/>
        <v>26.142857142857142</v>
      </c>
      <c r="W440" s="181">
        <f t="shared" si="73"/>
        <v>26.142857142857142</v>
      </c>
      <c r="X440" s="49" t="s">
        <v>2159</v>
      </c>
      <c r="Y440" s="40">
        <f t="shared" si="70"/>
        <v>117</v>
      </c>
      <c r="Z440" s="332" t="s">
        <v>43</v>
      </c>
      <c r="AA440" s="43" t="s">
        <v>1377</v>
      </c>
      <c r="AB440" s="163" t="s">
        <v>3886</v>
      </c>
      <c r="AC440" s="407"/>
    </row>
    <row r="441" spans="1:29" ht="151.5" hidden="1" customHeight="1" x14ac:dyDescent="0.25">
      <c r="A441" s="32">
        <v>431</v>
      </c>
      <c r="B441" s="33" t="s">
        <v>1335</v>
      </c>
      <c r="C441" s="34" t="s">
        <v>32</v>
      </c>
      <c r="D441" s="114" t="s">
        <v>1380</v>
      </c>
      <c r="E441" s="36">
        <v>275</v>
      </c>
      <c r="F441" s="71" t="s">
        <v>3115</v>
      </c>
      <c r="G441" s="38">
        <f t="shared" si="66"/>
        <v>388</v>
      </c>
      <c r="H441" s="61" t="s">
        <v>1605</v>
      </c>
      <c r="I441" s="38">
        <f t="shared" si="67"/>
        <v>281</v>
      </c>
      <c r="J441" s="64" t="s">
        <v>2991</v>
      </c>
      <c r="K441" s="38">
        <f t="shared" si="68"/>
        <v>80</v>
      </c>
      <c r="L441" s="77">
        <v>275</v>
      </c>
      <c r="M441" s="64" t="s">
        <v>2985</v>
      </c>
      <c r="N441" s="38">
        <f t="shared" si="69"/>
        <v>112</v>
      </c>
      <c r="O441" s="64" t="s">
        <v>2992</v>
      </c>
      <c r="P441" s="192">
        <v>1</v>
      </c>
      <c r="Q441" s="191">
        <v>42948</v>
      </c>
      <c r="R441" s="191">
        <v>43100</v>
      </c>
      <c r="S441" s="178">
        <f t="shared" si="65"/>
        <v>21.714285714285715</v>
      </c>
      <c r="T441" s="217">
        <v>1</v>
      </c>
      <c r="U441" s="180">
        <f t="shared" si="71"/>
        <v>21.714285714285715</v>
      </c>
      <c r="V441" s="181">
        <f t="shared" si="72"/>
        <v>0</v>
      </c>
      <c r="W441" s="181">
        <f t="shared" si="73"/>
        <v>0</v>
      </c>
      <c r="X441" s="49" t="s">
        <v>3594</v>
      </c>
      <c r="Y441" s="40">
        <f t="shared" si="70"/>
        <v>268</v>
      </c>
      <c r="Z441" s="334" t="s">
        <v>3136</v>
      </c>
      <c r="AA441" s="43" t="s">
        <v>1377</v>
      </c>
      <c r="AB441" s="163" t="s">
        <v>3886</v>
      </c>
      <c r="AC441" s="407"/>
    </row>
    <row r="442" spans="1:29" ht="151.5" hidden="1" customHeight="1" x14ac:dyDescent="0.25">
      <c r="A442" s="32">
        <v>432</v>
      </c>
      <c r="B442" s="33" t="s">
        <v>1340</v>
      </c>
      <c r="C442" s="34" t="s">
        <v>32</v>
      </c>
      <c r="D442" s="114" t="s">
        <v>1380</v>
      </c>
      <c r="E442" s="77"/>
      <c r="F442" s="71" t="s">
        <v>3115</v>
      </c>
      <c r="G442" s="38">
        <f t="shared" si="66"/>
        <v>388</v>
      </c>
      <c r="H442" s="61" t="s">
        <v>1605</v>
      </c>
      <c r="I442" s="38">
        <f t="shared" si="67"/>
        <v>281</v>
      </c>
      <c r="J442" s="64" t="s">
        <v>3062</v>
      </c>
      <c r="K442" s="38">
        <f t="shared" si="68"/>
        <v>272</v>
      </c>
      <c r="L442" s="77">
        <v>275</v>
      </c>
      <c r="M442" s="64" t="s">
        <v>3116</v>
      </c>
      <c r="N442" s="38">
        <f t="shared" si="69"/>
        <v>251</v>
      </c>
      <c r="O442" s="64" t="s">
        <v>3117</v>
      </c>
      <c r="P442" s="192">
        <v>3</v>
      </c>
      <c r="Q442" s="191">
        <v>42948</v>
      </c>
      <c r="R442" s="191">
        <v>43100</v>
      </c>
      <c r="S442" s="178">
        <f t="shared" si="65"/>
        <v>21.714285714285715</v>
      </c>
      <c r="T442" s="217">
        <v>1</v>
      </c>
      <c r="U442" s="180">
        <f t="shared" si="71"/>
        <v>21.714285714285715</v>
      </c>
      <c r="V442" s="181">
        <f t="shared" si="72"/>
        <v>0</v>
      </c>
      <c r="W442" s="181">
        <f t="shared" si="73"/>
        <v>0</v>
      </c>
      <c r="X442" s="49" t="s">
        <v>3818</v>
      </c>
      <c r="Y442" s="40">
        <f t="shared" si="70"/>
        <v>278</v>
      </c>
      <c r="Z442" s="334" t="s">
        <v>3136</v>
      </c>
      <c r="AA442" s="43" t="s">
        <v>1377</v>
      </c>
      <c r="AB442" s="163" t="s">
        <v>3886</v>
      </c>
      <c r="AC442" s="407"/>
    </row>
    <row r="443" spans="1:29" ht="151.5" hidden="1" customHeight="1" x14ac:dyDescent="0.25">
      <c r="A443" s="32">
        <v>433</v>
      </c>
      <c r="B443" s="33" t="s">
        <v>1341</v>
      </c>
      <c r="C443" s="34" t="s">
        <v>32</v>
      </c>
      <c r="D443" s="114" t="s">
        <v>1380</v>
      </c>
      <c r="E443" s="36">
        <v>276</v>
      </c>
      <c r="F443" s="71" t="s">
        <v>2590</v>
      </c>
      <c r="G443" s="38">
        <f t="shared" si="66"/>
        <v>388</v>
      </c>
      <c r="H443" s="71" t="s">
        <v>1608</v>
      </c>
      <c r="I443" s="38">
        <f t="shared" si="67"/>
        <v>306</v>
      </c>
      <c r="J443" s="64" t="s">
        <v>1609</v>
      </c>
      <c r="K443" s="38">
        <f t="shared" si="68"/>
        <v>162</v>
      </c>
      <c r="L443" s="77">
        <v>276</v>
      </c>
      <c r="M443" s="64" t="s">
        <v>1505</v>
      </c>
      <c r="N443" s="38">
        <f t="shared" si="69"/>
        <v>152</v>
      </c>
      <c r="O443" s="64" t="s">
        <v>1610</v>
      </c>
      <c r="P443" s="192">
        <v>1</v>
      </c>
      <c r="Q443" s="191">
        <v>42566</v>
      </c>
      <c r="R443" s="191">
        <v>42931</v>
      </c>
      <c r="S443" s="178">
        <f t="shared" si="65"/>
        <v>52.142857142857146</v>
      </c>
      <c r="T443" s="217">
        <v>1</v>
      </c>
      <c r="U443" s="180">
        <f t="shared" si="71"/>
        <v>52.142857142857146</v>
      </c>
      <c r="V443" s="181">
        <f t="shared" si="72"/>
        <v>0</v>
      </c>
      <c r="W443" s="181">
        <f t="shared" si="73"/>
        <v>0</v>
      </c>
      <c r="X443" s="187" t="s">
        <v>3622</v>
      </c>
      <c r="Y443" s="40">
        <f t="shared" si="70"/>
        <v>374</v>
      </c>
      <c r="Z443" s="334" t="s">
        <v>3136</v>
      </c>
      <c r="AA443" s="43" t="s">
        <v>1377</v>
      </c>
      <c r="AB443" s="163" t="s">
        <v>3886</v>
      </c>
      <c r="AC443" s="407"/>
    </row>
    <row r="444" spans="1:29" ht="121.5" hidden="1" customHeight="1" x14ac:dyDescent="0.25">
      <c r="A444" s="32">
        <v>434</v>
      </c>
      <c r="B444" s="33" t="s">
        <v>2854</v>
      </c>
      <c r="C444" s="34" t="s">
        <v>32</v>
      </c>
      <c r="D444" s="114" t="s">
        <v>1380</v>
      </c>
      <c r="E444" s="36">
        <v>277</v>
      </c>
      <c r="F444" s="71" t="s">
        <v>3118</v>
      </c>
      <c r="G444" s="38">
        <f t="shared" si="66"/>
        <v>285</v>
      </c>
      <c r="H444" s="61" t="s">
        <v>1612</v>
      </c>
      <c r="I444" s="38">
        <f t="shared" si="67"/>
        <v>215</v>
      </c>
      <c r="J444" s="64" t="s">
        <v>3119</v>
      </c>
      <c r="K444" s="38">
        <f t="shared" si="68"/>
        <v>197</v>
      </c>
      <c r="L444" s="77">
        <v>277</v>
      </c>
      <c r="M444" s="64" t="s">
        <v>3093</v>
      </c>
      <c r="N444" s="38">
        <f t="shared" si="69"/>
        <v>91</v>
      </c>
      <c r="O444" s="64" t="s">
        <v>3094</v>
      </c>
      <c r="P444" s="192">
        <v>1</v>
      </c>
      <c r="Q444" s="191">
        <v>42948</v>
      </c>
      <c r="R444" s="191">
        <v>43100</v>
      </c>
      <c r="S444" s="178">
        <f t="shared" si="65"/>
        <v>21.714285714285715</v>
      </c>
      <c r="T444" s="217">
        <v>1</v>
      </c>
      <c r="U444" s="180">
        <f t="shared" si="71"/>
        <v>21.714285714285715</v>
      </c>
      <c r="V444" s="181">
        <f t="shared" si="72"/>
        <v>0</v>
      </c>
      <c r="W444" s="181">
        <f t="shared" si="73"/>
        <v>0</v>
      </c>
      <c r="X444" s="49" t="s">
        <v>3619</v>
      </c>
      <c r="Y444" s="40">
        <f t="shared" si="70"/>
        <v>91</v>
      </c>
      <c r="Z444" s="334" t="s">
        <v>3136</v>
      </c>
      <c r="AA444" s="43" t="s">
        <v>1377</v>
      </c>
      <c r="AB444" s="163" t="s">
        <v>3886</v>
      </c>
      <c r="AC444" s="407"/>
    </row>
    <row r="445" spans="1:29" ht="121.5" hidden="1" customHeight="1" x14ac:dyDescent="0.25">
      <c r="A445" s="32">
        <v>435</v>
      </c>
      <c r="B445" s="339" t="s">
        <v>1352</v>
      </c>
      <c r="C445" s="340" t="s">
        <v>32</v>
      </c>
      <c r="D445" s="341" t="s">
        <v>1380</v>
      </c>
      <c r="E445" s="77"/>
      <c r="F445" s="365" t="s">
        <v>3118</v>
      </c>
      <c r="G445" s="38">
        <f t="shared" si="66"/>
        <v>285</v>
      </c>
      <c r="H445" s="343" t="s">
        <v>1612</v>
      </c>
      <c r="I445" s="38">
        <f t="shared" si="67"/>
        <v>215</v>
      </c>
      <c r="J445" s="344" t="s">
        <v>2993</v>
      </c>
      <c r="K445" s="38">
        <f t="shared" si="68"/>
        <v>44</v>
      </c>
      <c r="L445" s="77">
        <v>277</v>
      </c>
      <c r="M445" s="344" t="s">
        <v>2994</v>
      </c>
      <c r="N445" s="38">
        <f t="shared" si="69"/>
        <v>39</v>
      </c>
      <c r="O445" s="344" t="s">
        <v>2995</v>
      </c>
      <c r="P445" s="345">
        <v>1</v>
      </c>
      <c r="Q445" s="346">
        <v>42948</v>
      </c>
      <c r="R445" s="346">
        <v>43100</v>
      </c>
      <c r="S445" s="347">
        <f t="shared" si="65"/>
        <v>21.714285714285715</v>
      </c>
      <c r="T445" s="348">
        <v>1</v>
      </c>
      <c r="U445" s="349">
        <f t="shared" si="71"/>
        <v>21.714285714285715</v>
      </c>
      <c r="V445" s="350">
        <f t="shared" si="72"/>
        <v>0</v>
      </c>
      <c r="W445" s="350">
        <f t="shared" si="73"/>
        <v>0</v>
      </c>
      <c r="X445" s="351" t="s">
        <v>4325</v>
      </c>
      <c r="Y445" s="40">
        <f t="shared" si="70"/>
        <v>318</v>
      </c>
      <c r="Z445" s="334" t="s">
        <v>3136</v>
      </c>
      <c r="AA445" s="43" t="s">
        <v>1377</v>
      </c>
      <c r="AB445" s="163" t="s">
        <v>3886</v>
      </c>
      <c r="AC445" s="412" t="s">
        <v>4321</v>
      </c>
    </row>
    <row r="446" spans="1:29" ht="151.5" hidden="1" customHeight="1" x14ac:dyDescent="0.25">
      <c r="A446" s="32">
        <v>436</v>
      </c>
      <c r="B446" s="33" t="s">
        <v>1356</v>
      </c>
      <c r="C446" s="34" t="s">
        <v>32</v>
      </c>
      <c r="D446" s="114" t="s">
        <v>1380</v>
      </c>
      <c r="E446" s="36">
        <v>278</v>
      </c>
      <c r="F446" s="71" t="s">
        <v>3120</v>
      </c>
      <c r="G446" s="38">
        <f t="shared" si="66"/>
        <v>382</v>
      </c>
      <c r="H446" s="61" t="s">
        <v>1615</v>
      </c>
      <c r="I446" s="38">
        <f t="shared" si="67"/>
        <v>57</v>
      </c>
      <c r="J446" s="64" t="s">
        <v>3121</v>
      </c>
      <c r="K446" s="38">
        <f t="shared" si="68"/>
        <v>197</v>
      </c>
      <c r="L446" s="77">
        <v>278</v>
      </c>
      <c r="M446" s="64" t="s">
        <v>3093</v>
      </c>
      <c r="N446" s="38">
        <f t="shared" si="69"/>
        <v>91</v>
      </c>
      <c r="O446" s="64" t="s">
        <v>3122</v>
      </c>
      <c r="P446" s="192">
        <v>1</v>
      </c>
      <c r="Q446" s="191">
        <v>42948</v>
      </c>
      <c r="R446" s="191">
        <v>43100</v>
      </c>
      <c r="S446" s="178">
        <f t="shared" si="65"/>
        <v>21.714285714285715</v>
      </c>
      <c r="T446" s="217">
        <v>1</v>
      </c>
      <c r="U446" s="180">
        <f t="shared" si="71"/>
        <v>21.714285714285715</v>
      </c>
      <c r="V446" s="181">
        <f t="shared" si="72"/>
        <v>0</v>
      </c>
      <c r="W446" s="181">
        <f t="shared" si="73"/>
        <v>0</v>
      </c>
      <c r="X446" s="49" t="s">
        <v>3800</v>
      </c>
      <c r="Y446" s="40">
        <f t="shared" si="70"/>
        <v>152</v>
      </c>
      <c r="Z446" s="334" t="s">
        <v>3136</v>
      </c>
      <c r="AA446" s="43" t="s">
        <v>1377</v>
      </c>
      <c r="AB446" s="163" t="s">
        <v>3886</v>
      </c>
      <c r="AC446" s="407"/>
    </row>
    <row r="447" spans="1:29" ht="151.5" hidden="1" customHeight="1" x14ac:dyDescent="0.25">
      <c r="A447" s="32">
        <v>437</v>
      </c>
      <c r="B447" s="33" t="s">
        <v>1361</v>
      </c>
      <c r="C447" s="34" t="s">
        <v>32</v>
      </c>
      <c r="D447" s="114" t="s">
        <v>1380</v>
      </c>
      <c r="E447" s="77"/>
      <c r="F447" s="71" t="s">
        <v>3120</v>
      </c>
      <c r="G447" s="38">
        <f t="shared" si="66"/>
        <v>382</v>
      </c>
      <c r="H447" s="61" t="s">
        <v>1615</v>
      </c>
      <c r="I447" s="38">
        <f t="shared" si="67"/>
        <v>57</v>
      </c>
      <c r="J447" s="64" t="s">
        <v>2978</v>
      </c>
      <c r="K447" s="38">
        <f t="shared" si="68"/>
        <v>80</v>
      </c>
      <c r="L447" s="77">
        <v>278</v>
      </c>
      <c r="M447" s="64" t="s">
        <v>2979</v>
      </c>
      <c r="N447" s="38">
        <f t="shared" si="69"/>
        <v>111</v>
      </c>
      <c r="O447" s="64" t="s">
        <v>2989</v>
      </c>
      <c r="P447" s="192">
        <v>1</v>
      </c>
      <c r="Q447" s="191">
        <v>42948</v>
      </c>
      <c r="R447" s="191">
        <v>43100</v>
      </c>
      <c r="S447" s="178">
        <f t="shared" si="65"/>
        <v>21.714285714285715</v>
      </c>
      <c r="T447" s="217">
        <v>1</v>
      </c>
      <c r="U447" s="180">
        <f t="shared" si="71"/>
        <v>21.714285714285715</v>
      </c>
      <c r="V447" s="181">
        <f t="shared" si="72"/>
        <v>0</v>
      </c>
      <c r="W447" s="181">
        <f t="shared" si="73"/>
        <v>0</v>
      </c>
      <c r="X447" s="49" t="s">
        <v>3875</v>
      </c>
      <c r="Y447" s="40">
        <f t="shared" si="70"/>
        <v>105</v>
      </c>
      <c r="Z447" s="334" t="s">
        <v>3136</v>
      </c>
      <c r="AA447" s="43" t="s">
        <v>1377</v>
      </c>
      <c r="AB447" s="163" t="s">
        <v>3886</v>
      </c>
      <c r="AC447" s="407"/>
    </row>
    <row r="448" spans="1:29" ht="136.5" hidden="1" customHeight="1" x14ac:dyDescent="0.25">
      <c r="A448" s="32">
        <v>438</v>
      </c>
      <c r="B448" s="33" t="s">
        <v>1364</v>
      </c>
      <c r="C448" s="34" t="s">
        <v>32</v>
      </c>
      <c r="D448" s="114" t="s">
        <v>1380</v>
      </c>
      <c r="E448" s="36">
        <v>279</v>
      </c>
      <c r="F448" s="71" t="s">
        <v>2591</v>
      </c>
      <c r="G448" s="38">
        <f t="shared" si="66"/>
        <v>374</v>
      </c>
      <c r="H448" s="71" t="s">
        <v>1618</v>
      </c>
      <c r="I448" s="38">
        <f t="shared" si="67"/>
        <v>144</v>
      </c>
      <c r="J448" s="64" t="s">
        <v>1619</v>
      </c>
      <c r="K448" s="38">
        <f t="shared" si="68"/>
        <v>161</v>
      </c>
      <c r="L448" s="77">
        <v>279</v>
      </c>
      <c r="M448" s="64" t="s">
        <v>1505</v>
      </c>
      <c r="N448" s="38">
        <f t="shared" si="69"/>
        <v>152</v>
      </c>
      <c r="O448" s="64" t="s">
        <v>1610</v>
      </c>
      <c r="P448" s="192">
        <v>1</v>
      </c>
      <c r="Q448" s="191">
        <v>42566</v>
      </c>
      <c r="R448" s="191">
        <v>42931</v>
      </c>
      <c r="S448" s="178">
        <f t="shared" si="65"/>
        <v>52.142857142857146</v>
      </c>
      <c r="T448" s="217">
        <v>1</v>
      </c>
      <c r="U448" s="180">
        <f t="shared" si="71"/>
        <v>52.142857142857146</v>
      </c>
      <c r="V448" s="181">
        <f t="shared" si="72"/>
        <v>0</v>
      </c>
      <c r="W448" s="181">
        <f t="shared" si="73"/>
        <v>0</v>
      </c>
      <c r="X448" s="187" t="s">
        <v>3622</v>
      </c>
      <c r="Y448" s="40">
        <f t="shared" si="70"/>
        <v>374</v>
      </c>
      <c r="Z448" s="334" t="s">
        <v>3136</v>
      </c>
      <c r="AA448" s="43" t="s">
        <v>1377</v>
      </c>
      <c r="AB448" s="163" t="s">
        <v>3886</v>
      </c>
      <c r="AC448" s="407"/>
    </row>
    <row r="449" spans="1:29" ht="151.5" hidden="1" customHeight="1" x14ac:dyDescent="0.25">
      <c r="A449" s="32">
        <v>439</v>
      </c>
      <c r="B449" s="33" t="s">
        <v>1367</v>
      </c>
      <c r="C449" s="34" t="s">
        <v>32</v>
      </c>
      <c r="D449" s="114" t="s">
        <v>1346</v>
      </c>
      <c r="E449" s="36">
        <v>280</v>
      </c>
      <c r="F449" s="71" t="s">
        <v>2592</v>
      </c>
      <c r="G449" s="38">
        <f t="shared" si="66"/>
        <v>388</v>
      </c>
      <c r="H449" s="61" t="s">
        <v>1621</v>
      </c>
      <c r="I449" s="38">
        <f t="shared" si="67"/>
        <v>345</v>
      </c>
      <c r="J449" s="64" t="s">
        <v>1622</v>
      </c>
      <c r="K449" s="38">
        <f t="shared" si="68"/>
        <v>347</v>
      </c>
      <c r="L449" s="77">
        <v>280</v>
      </c>
      <c r="M449" s="64" t="s">
        <v>1623</v>
      </c>
      <c r="N449" s="38">
        <f t="shared" si="69"/>
        <v>262</v>
      </c>
      <c r="O449" s="64" t="s">
        <v>1624</v>
      </c>
      <c r="P449" s="192">
        <v>2</v>
      </c>
      <c r="Q449" s="191">
        <v>42566</v>
      </c>
      <c r="R449" s="191">
        <v>42931</v>
      </c>
      <c r="S449" s="178">
        <f t="shared" si="65"/>
        <v>52.142857142857146</v>
      </c>
      <c r="T449" s="217">
        <v>1</v>
      </c>
      <c r="U449" s="180">
        <f t="shared" si="71"/>
        <v>52.142857142857146</v>
      </c>
      <c r="V449" s="181">
        <f t="shared" si="72"/>
        <v>0</v>
      </c>
      <c r="W449" s="181">
        <f t="shared" si="73"/>
        <v>0</v>
      </c>
      <c r="X449" s="187" t="s">
        <v>3623</v>
      </c>
      <c r="Y449" s="40">
        <f t="shared" si="70"/>
        <v>388</v>
      </c>
      <c r="Z449" s="334" t="s">
        <v>3136</v>
      </c>
      <c r="AA449" s="43" t="s">
        <v>1377</v>
      </c>
      <c r="AB449" s="163" t="s">
        <v>3886</v>
      </c>
      <c r="AC449" s="407"/>
    </row>
    <row r="450" spans="1:29" ht="136.5" hidden="1" customHeight="1" x14ac:dyDescent="0.25">
      <c r="A450" s="32">
        <v>440</v>
      </c>
      <c r="B450" s="33" t="s">
        <v>1371</v>
      </c>
      <c r="C450" s="34" t="s">
        <v>32</v>
      </c>
      <c r="D450" s="114" t="s">
        <v>1380</v>
      </c>
      <c r="E450" s="36">
        <v>281</v>
      </c>
      <c r="F450" s="71" t="s">
        <v>3123</v>
      </c>
      <c r="G450" s="38">
        <f t="shared" si="66"/>
        <v>387</v>
      </c>
      <c r="H450" s="71" t="s">
        <v>1626</v>
      </c>
      <c r="I450" s="38">
        <f t="shared" si="67"/>
        <v>350</v>
      </c>
      <c r="J450" s="64" t="s">
        <v>3124</v>
      </c>
      <c r="K450" s="38">
        <f t="shared" si="68"/>
        <v>100</v>
      </c>
      <c r="L450" s="77">
        <v>281</v>
      </c>
      <c r="M450" s="64" t="s">
        <v>3108</v>
      </c>
      <c r="N450" s="38">
        <f t="shared" si="69"/>
        <v>144</v>
      </c>
      <c r="O450" s="64" t="s">
        <v>3125</v>
      </c>
      <c r="P450" s="192">
        <v>1</v>
      </c>
      <c r="Q450" s="191">
        <v>42948</v>
      </c>
      <c r="R450" s="191">
        <v>43100</v>
      </c>
      <c r="S450" s="178">
        <f t="shared" ref="S450:S513" si="74">(+R450-Q450)/7</f>
        <v>21.714285714285715</v>
      </c>
      <c r="T450" s="217">
        <v>1</v>
      </c>
      <c r="U450" s="180">
        <f t="shared" si="71"/>
        <v>21.714285714285715</v>
      </c>
      <c r="V450" s="181">
        <f t="shared" si="72"/>
        <v>0</v>
      </c>
      <c r="W450" s="181">
        <f t="shared" si="73"/>
        <v>0</v>
      </c>
      <c r="X450" s="49" t="s">
        <v>3536</v>
      </c>
      <c r="Y450" s="40">
        <f t="shared" si="70"/>
        <v>173</v>
      </c>
      <c r="Z450" s="334" t="s">
        <v>3136</v>
      </c>
      <c r="AA450" s="43" t="s">
        <v>1377</v>
      </c>
      <c r="AB450" s="163" t="s">
        <v>3886</v>
      </c>
      <c r="AC450" s="407"/>
    </row>
    <row r="451" spans="1:29" ht="136.5" hidden="1" customHeight="1" x14ac:dyDescent="0.25">
      <c r="A451" s="32">
        <v>441</v>
      </c>
      <c r="B451" s="33" t="s">
        <v>1374</v>
      </c>
      <c r="C451" s="34" t="s">
        <v>32</v>
      </c>
      <c r="D451" s="114" t="s">
        <v>1380</v>
      </c>
      <c r="E451" s="77"/>
      <c r="F451" s="71" t="s">
        <v>3123</v>
      </c>
      <c r="G451" s="38">
        <f t="shared" si="66"/>
        <v>387</v>
      </c>
      <c r="H451" s="71" t="s">
        <v>1626</v>
      </c>
      <c r="I451" s="38">
        <f t="shared" si="67"/>
        <v>350</v>
      </c>
      <c r="J451" s="64" t="s">
        <v>2996</v>
      </c>
      <c r="K451" s="38">
        <f t="shared" si="68"/>
        <v>67</v>
      </c>
      <c r="L451" s="77">
        <v>281</v>
      </c>
      <c r="M451" s="64" t="s">
        <v>2997</v>
      </c>
      <c r="N451" s="38">
        <f t="shared" si="69"/>
        <v>80</v>
      </c>
      <c r="O451" s="64" t="s">
        <v>2998</v>
      </c>
      <c r="P451" s="192">
        <v>1</v>
      </c>
      <c r="Q451" s="191">
        <v>42948</v>
      </c>
      <c r="R451" s="191">
        <v>43100</v>
      </c>
      <c r="S451" s="178">
        <f t="shared" si="74"/>
        <v>21.714285714285715</v>
      </c>
      <c r="T451" s="217">
        <v>1</v>
      </c>
      <c r="U451" s="180">
        <f t="shared" si="71"/>
        <v>21.714285714285715</v>
      </c>
      <c r="V451" s="181">
        <f t="shared" si="72"/>
        <v>0</v>
      </c>
      <c r="W451" s="181">
        <f t="shared" si="73"/>
        <v>0</v>
      </c>
      <c r="X451" s="49" t="s">
        <v>3824</v>
      </c>
      <c r="Y451" s="40">
        <f t="shared" si="70"/>
        <v>234</v>
      </c>
      <c r="Z451" s="334" t="s">
        <v>3136</v>
      </c>
      <c r="AA451" s="43" t="s">
        <v>1377</v>
      </c>
      <c r="AB451" s="163" t="s">
        <v>3886</v>
      </c>
      <c r="AC451" s="407"/>
    </row>
    <row r="452" spans="1:29" ht="136.5" hidden="1" customHeight="1" x14ac:dyDescent="0.25">
      <c r="A452" s="32">
        <v>442</v>
      </c>
      <c r="B452" s="33" t="s">
        <v>1378</v>
      </c>
      <c r="C452" s="34" t="s">
        <v>32</v>
      </c>
      <c r="D452" s="114" t="s">
        <v>1380</v>
      </c>
      <c r="E452" s="77"/>
      <c r="F452" s="71" t="s">
        <v>3123</v>
      </c>
      <c r="G452" s="38">
        <f t="shared" si="66"/>
        <v>387</v>
      </c>
      <c r="H452" s="71" t="s">
        <v>1626</v>
      </c>
      <c r="I452" s="38">
        <f t="shared" si="67"/>
        <v>350</v>
      </c>
      <c r="J452" s="64" t="s">
        <v>2999</v>
      </c>
      <c r="K452" s="38">
        <f t="shared" si="68"/>
        <v>90</v>
      </c>
      <c r="L452" s="77">
        <v>281</v>
      </c>
      <c r="M452" s="64" t="s">
        <v>3000</v>
      </c>
      <c r="N452" s="38">
        <f t="shared" si="69"/>
        <v>235</v>
      </c>
      <c r="O452" s="64" t="s">
        <v>3001</v>
      </c>
      <c r="P452" s="192">
        <v>2</v>
      </c>
      <c r="Q452" s="191">
        <v>42948</v>
      </c>
      <c r="R452" s="191">
        <v>43100</v>
      </c>
      <c r="S452" s="178">
        <f t="shared" si="74"/>
        <v>21.714285714285715</v>
      </c>
      <c r="T452" s="217">
        <v>1</v>
      </c>
      <c r="U452" s="180">
        <f t="shared" si="71"/>
        <v>21.714285714285715</v>
      </c>
      <c r="V452" s="181">
        <f t="shared" si="72"/>
        <v>0</v>
      </c>
      <c r="W452" s="181">
        <f t="shared" si="73"/>
        <v>0</v>
      </c>
      <c r="X452" s="49" t="s">
        <v>3513</v>
      </c>
      <c r="Y452" s="40">
        <f t="shared" si="70"/>
        <v>213</v>
      </c>
      <c r="Z452" s="334" t="s">
        <v>3136</v>
      </c>
      <c r="AA452" s="43" t="s">
        <v>1377</v>
      </c>
      <c r="AB452" s="163" t="s">
        <v>3886</v>
      </c>
      <c r="AC452" s="407"/>
    </row>
    <row r="453" spans="1:29" ht="153" hidden="1" customHeight="1" x14ac:dyDescent="0.25">
      <c r="A453" s="32">
        <v>443</v>
      </c>
      <c r="B453" s="33" t="s">
        <v>1379</v>
      </c>
      <c r="C453" s="42" t="s">
        <v>32</v>
      </c>
      <c r="D453" s="114" t="s">
        <v>1380</v>
      </c>
      <c r="E453" s="36">
        <v>282</v>
      </c>
      <c r="F453" s="71" t="s">
        <v>2593</v>
      </c>
      <c r="G453" s="38">
        <f t="shared" si="66"/>
        <v>388</v>
      </c>
      <c r="H453" s="61" t="s">
        <v>1630</v>
      </c>
      <c r="I453" s="38">
        <f t="shared" si="67"/>
        <v>369</v>
      </c>
      <c r="J453" s="71" t="s">
        <v>1631</v>
      </c>
      <c r="K453" s="40">
        <f t="shared" si="68"/>
        <v>59</v>
      </c>
      <c r="L453" s="110">
        <v>282</v>
      </c>
      <c r="M453" s="71" t="s">
        <v>1632</v>
      </c>
      <c r="N453" s="38">
        <f t="shared" si="69"/>
        <v>69</v>
      </c>
      <c r="O453" s="71" t="s">
        <v>1633</v>
      </c>
      <c r="P453" s="192">
        <v>12</v>
      </c>
      <c r="Q453" s="203">
        <v>42551</v>
      </c>
      <c r="R453" s="203">
        <v>42765</v>
      </c>
      <c r="S453" s="178">
        <f t="shared" si="74"/>
        <v>30.571428571428573</v>
      </c>
      <c r="T453" s="217">
        <v>1</v>
      </c>
      <c r="U453" s="180">
        <f t="shared" si="71"/>
        <v>30.571428571428573</v>
      </c>
      <c r="V453" s="181">
        <f t="shared" si="72"/>
        <v>0</v>
      </c>
      <c r="W453" s="181">
        <f t="shared" si="73"/>
        <v>0</v>
      </c>
      <c r="X453" s="49" t="s">
        <v>2170</v>
      </c>
      <c r="Y453" s="40">
        <f t="shared" si="70"/>
        <v>41</v>
      </c>
      <c r="Z453" s="332" t="s">
        <v>3497</v>
      </c>
      <c r="AA453" s="43" t="s">
        <v>1377</v>
      </c>
      <c r="AB453" s="163" t="s">
        <v>3886</v>
      </c>
      <c r="AC453" s="407"/>
    </row>
    <row r="454" spans="1:29" ht="153" hidden="1" customHeight="1" x14ac:dyDescent="0.25">
      <c r="A454" s="32">
        <v>444</v>
      </c>
      <c r="B454" s="33" t="s">
        <v>2855</v>
      </c>
      <c r="C454" s="42" t="s">
        <v>32</v>
      </c>
      <c r="D454" s="114" t="s">
        <v>1380</v>
      </c>
      <c r="E454" s="77"/>
      <c r="F454" s="71" t="s">
        <v>2593</v>
      </c>
      <c r="G454" s="38">
        <f t="shared" si="66"/>
        <v>388</v>
      </c>
      <c r="H454" s="61" t="s">
        <v>1630</v>
      </c>
      <c r="I454" s="38">
        <f t="shared" si="67"/>
        <v>369</v>
      </c>
      <c r="J454" s="71" t="s">
        <v>1635</v>
      </c>
      <c r="K454" s="40">
        <f t="shared" si="68"/>
        <v>80</v>
      </c>
      <c r="L454" s="110">
        <v>282</v>
      </c>
      <c r="M454" s="71" t="s">
        <v>1636</v>
      </c>
      <c r="N454" s="38">
        <f t="shared" si="69"/>
        <v>52</v>
      </c>
      <c r="O454" s="71" t="s">
        <v>1637</v>
      </c>
      <c r="P454" s="192">
        <v>12</v>
      </c>
      <c r="Q454" s="203">
        <v>42551</v>
      </c>
      <c r="R454" s="203">
        <v>42765</v>
      </c>
      <c r="S454" s="178">
        <f t="shared" si="74"/>
        <v>30.571428571428573</v>
      </c>
      <c r="T454" s="217">
        <v>1</v>
      </c>
      <c r="U454" s="180">
        <f t="shared" si="71"/>
        <v>30.571428571428573</v>
      </c>
      <c r="V454" s="181">
        <f t="shared" si="72"/>
        <v>0</v>
      </c>
      <c r="W454" s="181">
        <f t="shared" si="73"/>
        <v>0</v>
      </c>
      <c r="X454" s="49" t="s">
        <v>2174</v>
      </c>
      <c r="Y454" s="40">
        <f t="shared" si="70"/>
        <v>41</v>
      </c>
      <c r="Z454" s="332" t="s">
        <v>3497</v>
      </c>
      <c r="AA454" s="43" t="s">
        <v>1377</v>
      </c>
      <c r="AB454" s="163" t="s">
        <v>3886</v>
      </c>
      <c r="AC454" s="407"/>
    </row>
    <row r="455" spans="1:29" ht="151.5" hidden="1" customHeight="1" x14ac:dyDescent="0.25">
      <c r="A455" s="32">
        <v>445</v>
      </c>
      <c r="B455" s="33" t="s">
        <v>1387</v>
      </c>
      <c r="C455" s="42" t="s">
        <v>32</v>
      </c>
      <c r="D455" s="114" t="s">
        <v>1380</v>
      </c>
      <c r="E455" s="36">
        <v>283</v>
      </c>
      <c r="F455" s="68" t="s">
        <v>2594</v>
      </c>
      <c r="G455" s="38">
        <f t="shared" si="66"/>
        <v>387</v>
      </c>
      <c r="H455" s="61" t="s">
        <v>1639</v>
      </c>
      <c r="I455" s="38">
        <f t="shared" si="67"/>
        <v>372</v>
      </c>
      <c r="J455" s="61" t="s">
        <v>1640</v>
      </c>
      <c r="K455" s="40">
        <f t="shared" si="68"/>
        <v>229</v>
      </c>
      <c r="L455" s="115">
        <v>283</v>
      </c>
      <c r="M455" s="61" t="s">
        <v>418</v>
      </c>
      <c r="N455" s="38">
        <f t="shared" si="69"/>
        <v>69</v>
      </c>
      <c r="O455" s="61" t="s">
        <v>419</v>
      </c>
      <c r="P455" s="192">
        <v>2</v>
      </c>
      <c r="Q455" s="203">
        <v>42541</v>
      </c>
      <c r="R455" s="203">
        <v>42735</v>
      </c>
      <c r="S455" s="178">
        <f t="shared" si="74"/>
        <v>27.714285714285715</v>
      </c>
      <c r="T455" s="217">
        <v>1</v>
      </c>
      <c r="U455" s="180">
        <f t="shared" si="71"/>
        <v>27.714285714285715</v>
      </c>
      <c r="V455" s="181">
        <f t="shared" si="72"/>
        <v>27.714285714285715</v>
      </c>
      <c r="W455" s="181">
        <f t="shared" si="73"/>
        <v>27.714285714285715</v>
      </c>
      <c r="X455" s="64" t="s">
        <v>2135</v>
      </c>
      <c r="Y455" s="40">
        <f t="shared" si="70"/>
        <v>206</v>
      </c>
      <c r="Z455" s="332" t="s">
        <v>43</v>
      </c>
      <c r="AA455" s="43" t="s">
        <v>1377</v>
      </c>
      <c r="AB455" s="163" t="s">
        <v>3886</v>
      </c>
      <c r="AC455" s="407"/>
    </row>
    <row r="456" spans="1:29" ht="135.75" hidden="1" customHeight="1" x14ac:dyDescent="0.25">
      <c r="A456" s="32">
        <v>446</v>
      </c>
      <c r="B456" s="33" t="s">
        <v>1391</v>
      </c>
      <c r="C456" s="42" t="s">
        <v>32</v>
      </c>
      <c r="D456" s="114" t="s">
        <v>1380</v>
      </c>
      <c r="E456" s="36">
        <v>284</v>
      </c>
      <c r="F456" s="68" t="s">
        <v>2595</v>
      </c>
      <c r="G456" s="38">
        <f t="shared" si="66"/>
        <v>383</v>
      </c>
      <c r="H456" s="61" t="s">
        <v>1642</v>
      </c>
      <c r="I456" s="38">
        <f t="shared" si="67"/>
        <v>352</v>
      </c>
      <c r="J456" s="61" t="s">
        <v>1643</v>
      </c>
      <c r="K456" s="40">
        <f t="shared" si="68"/>
        <v>106</v>
      </c>
      <c r="L456" s="115">
        <v>284</v>
      </c>
      <c r="M456" s="61" t="s">
        <v>1644</v>
      </c>
      <c r="N456" s="38">
        <f t="shared" si="69"/>
        <v>252</v>
      </c>
      <c r="O456" s="71" t="s">
        <v>1645</v>
      </c>
      <c r="P456" s="192">
        <v>4096</v>
      </c>
      <c r="Q456" s="203">
        <v>42542</v>
      </c>
      <c r="R456" s="203">
        <v>42735</v>
      </c>
      <c r="S456" s="178">
        <f t="shared" si="74"/>
        <v>27.571428571428573</v>
      </c>
      <c r="T456" s="217">
        <v>1</v>
      </c>
      <c r="U456" s="180">
        <f t="shared" si="71"/>
        <v>27.571428571428573</v>
      </c>
      <c r="V456" s="181">
        <f t="shared" si="72"/>
        <v>27.571428571428573</v>
      </c>
      <c r="W456" s="181">
        <f t="shared" si="73"/>
        <v>27.571428571428573</v>
      </c>
      <c r="X456" s="49" t="s">
        <v>2129</v>
      </c>
      <c r="Y456" s="40">
        <f t="shared" si="70"/>
        <v>389</v>
      </c>
      <c r="Z456" s="332" t="s">
        <v>43</v>
      </c>
      <c r="AA456" s="43" t="s">
        <v>1377</v>
      </c>
      <c r="AB456" s="163" t="s">
        <v>3886</v>
      </c>
      <c r="AC456" s="407"/>
    </row>
    <row r="457" spans="1:29" ht="136.5" customHeight="1" x14ac:dyDescent="0.25">
      <c r="A457" s="32">
        <v>447</v>
      </c>
      <c r="B457" s="33" t="s">
        <v>1399</v>
      </c>
      <c r="C457" s="34" t="s">
        <v>32</v>
      </c>
      <c r="D457" s="66" t="s">
        <v>1647</v>
      </c>
      <c r="E457" s="36">
        <v>285</v>
      </c>
      <c r="F457" s="68" t="s">
        <v>2596</v>
      </c>
      <c r="G457" s="38">
        <f t="shared" si="66"/>
        <v>382</v>
      </c>
      <c r="H457" s="61" t="s">
        <v>1648</v>
      </c>
      <c r="I457" s="38">
        <f t="shared" si="67"/>
        <v>160</v>
      </c>
      <c r="J457" s="61" t="s">
        <v>1649</v>
      </c>
      <c r="K457" s="38">
        <f t="shared" si="68"/>
        <v>175</v>
      </c>
      <c r="L457" s="115">
        <v>285</v>
      </c>
      <c r="M457" s="61" t="s">
        <v>1650</v>
      </c>
      <c r="N457" s="38">
        <f t="shared" si="69"/>
        <v>58</v>
      </c>
      <c r="O457" s="61" t="s">
        <v>1651</v>
      </c>
      <c r="P457" s="192">
        <v>1</v>
      </c>
      <c r="Q457" s="225">
        <v>43296</v>
      </c>
      <c r="R457" s="225">
        <v>43465</v>
      </c>
      <c r="S457" s="178">
        <f t="shared" si="74"/>
        <v>24.142857142857142</v>
      </c>
      <c r="T457" s="217">
        <v>0.8</v>
      </c>
      <c r="U457" s="180">
        <f t="shared" si="71"/>
        <v>19.314285714285717</v>
      </c>
      <c r="V457" s="181">
        <f t="shared" si="72"/>
        <v>0</v>
      </c>
      <c r="W457" s="181">
        <f t="shared" si="73"/>
        <v>0</v>
      </c>
      <c r="X457" s="187" t="s">
        <v>3604</v>
      </c>
      <c r="Y457" s="40">
        <f t="shared" si="70"/>
        <v>201</v>
      </c>
      <c r="Z457" s="332" t="s">
        <v>36</v>
      </c>
      <c r="AA457" s="43" t="s">
        <v>1377</v>
      </c>
      <c r="AB457" s="166" t="str">
        <f ca="1">IF($AD$1&gt;=R457,"VENCIDO","TÉRMINO")</f>
        <v>VENCIDO</v>
      </c>
      <c r="AC457" s="407"/>
    </row>
    <row r="458" spans="1:29" ht="165" hidden="1" customHeight="1" x14ac:dyDescent="0.25">
      <c r="A458" s="32">
        <v>448</v>
      </c>
      <c r="B458" s="33" t="s">
        <v>1403</v>
      </c>
      <c r="C458" s="34" t="s">
        <v>32</v>
      </c>
      <c r="D458" s="114" t="s">
        <v>1380</v>
      </c>
      <c r="E458" s="36">
        <v>286</v>
      </c>
      <c r="F458" s="68" t="s">
        <v>2929</v>
      </c>
      <c r="G458" s="38">
        <f t="shared" si="66"/>
        <v>388</v>
      </c>
      <c r="H458" s="61" t="s">
        <v>1653</v>
      </c>
      <c r="I458" s="38">
        <f t="shared" si="67"/>
        <v>353</v>
      </c>
      <c r="J458" s="39" t="s">
        <v>2909</v>
      </c>
      <c r="K458" s="38">
        <f t="shared" si="68"/>
        <v>387</v>
      </c>
      <c r="L458" s="115">
        <v>286</v>
      </c>
      <c r="M458" s="39" t="s">
        <v>2910</v>
      </c>
      <c r="N458" s="38">
        <f t="shared" si="69"/>
        <v>48</v>
      </c>
      <c r="O458" s="39" t="s">
        <v>2911</v>
      </c>
      <c r="P458" s="192">
        <v>2</v>
      </c>
      <c r="Q458" s="191">
        <v>42948</v>
      </c>
      <c r="R458" s="191">
        <v>43100</v>
      </c>
      <c r="S458" s="178">
        <f t="shared" si="74"/>
        <v>21.714285714285715</v>
      </c>
      <c r="T458" s="217">
        <v>1</v>
      </c>
      <c r="U458" s="180">
        <f t="shared" si="71"/>
        <v>21.714285714285715</v>
      </c>
      <c r="V458" s="181">
        <f t="shared" si="72"/>
        <v>0</v>
      </c>
      <c r="W458" s="181">
        <f t="shared" si="73"/>
        <v>0</v>
      </c>
      <c r="X458" s="49" t="s">
        <v>3602</v>
      </c>
      <c r="Y458" s="40">
        <f t="shared" si="70"/>
        <v>230</v>
      </c>
      <c r="Z458" s="332" t="s">
        <v>36</v>
      </c>
      <c r="AA458" s="43" t="s">
        <v>1377</v>
      </c>
      <c r="AB458" s="163" t="s">
        <v>3886</v>
      </c>
      <c r="AC458" s="407"/>
    </row>
    <row r="459" spans="1:29" ht="152.25" hidden="1" customHeight="1" x14ac:dyDescent="0.25">
      <c r="A459" s="32">
        <v>449</v>
      </c>
      <c r="B459" s="33" t="s">
        <v>1407</v>
      </c>
      <c r="C459" s="34" t="s">
        <v>32</v>
      </c>
      <c r="D459" s="113" t="s">
        <v>33</v>
      </c>
      <c r="E459" s="36">
        <v>287</v>
      </c>
      <c r="F459" s="68" t="s">
        <v>2930</v>
      </c>
      <c r="G459" s="38">
        <f t="shared" ref="G459:G522" si="75">LEN(F459)</f>
        <v>388</v>
      </c>
      <c r="H459" s="61" t="s">
        <v>1655</v>
      </c>
      <c r="I459" s="38">
        <f t="shared" ref="I459:I522" si="76">LEN(H459)</f>
        <v>209</v>
      </c>
      <c r="J459" s="61" t="s">
        <v>2912</v>
      </c>
      <c r="K459" s="38">
        <f t="shared" ref="K459:K522" si="77">LEN(J459)</f>
        <v>67</v>
      </c>
      <c r="L459" s="115">
        <v>287</v>
      </c>
      <c r="M459" s="61" t="s">
        <v>2913</v>
      </c>
      <c r="N459" s="38">
        <f t="shared" ref="N459:N522" si="78">LEN(M459)</f>
        <v>29</v>
      </c>
      <c r="O459" s="61" t="s">
        <v>2914</v>
      </c>
      <c r="P459" s="192">
        <v>1</v>
      </c>
      <c r="Q459" s="190">
        <v>42948</v>
      </c>
      <c r="R459" s="190">
        <v>43100</v>
      </c>
      <c r="S459" s="178">
        <f t="shared" si="74"/>
        <v>21.714285714285715</v>
      </c>
      <c r="T459" s="217">
        <v>1</v>
      </c>
      <c r="U459" s="180">
        <f t="shared" si="71"/>
        <v>21.714285714285715</v>
      </c>
      <c r="V459" s="181">
        <f t="shared" si="72"/>
        <v>0</v>
      </c>
      <c r="W459" s="181">
        <f t="shared" si="73"/>
        <v>0</v>
      </c>
      <c r="X459" s="49" t="s">
        <v>3603</v>
      </c>
      <c r="Y459" s="40">
        <f t="shared" ref="Y459:Y522" si="79">LEN(X459)</f>
        <v>188</v>
      </c>
      <c r="Z459" s="332" t="s">
        <v>36</v>
      </c>
      <c r="AA459" s="43" t="s">
        <v>1377</v>
      </c>
      <c r="AB459" s="163" t="s">
        <v>3886</v>
      </c>
      <c r="AC459" s="407"/>
    </row>
    <row r="460" spans="1:29" ht="151.5" hidden="1" customHeight="1" x14ac:dyDescent="0.25">
      <c r="A460" s="32">
        <v>450</v>
      </c>
      <c r="B460" s="33" t="s">
        <v>1410</v>
      </c>
      <c r="C460" s="34" t="s">
        <v>32</v>
      </c>
      <c r="D460" s="114" t="s">
        <v>1346</v>
      </c>
      <c r="E460" s="36">
        <v>288</v>
      </c>
      <c r="F460" s="68" t="s">
        <v>2597</v>
      </c>
      <c r="G460" s="38">
        <f t="shared" si="75"/>
        <v>389</v>
      </c>
      <c r="H460" s="118" t="s">
        <v>1657</v>
      </c>
      <c r="I460" s="38">
        <f t="shared" si="76"/>
        <v>43</v>
      </c>
      <c r="J460" s="61" t="s">
        <v>1658</v>
      </c>
      <c r="K460" s="38">
        <f t="shared" si="77"/>
        <v>209</v>
      </c>
      <c r="L460" s="115">
        <v>288</v>
      </c>
      <c r="M460" s="119" t="s">
        <v>1659</v>
      </c>
      <c r="N460" s="38">
        <f t="shared" si="78"/>
        <v>35</v>
      </c>
      <c r="O460" s="223" t="s">
        <v>1660</v>
      </c>
      <c r="P460" s="192">
        <v>1</v>
      </c>
      <c r="Q460" s="203">
        <v>42522</v>
      </c>
      <c r="R460" s="203">
        <v>42735</v>
      </c>
      <c r="S460" s="178">
        <f t="shared" si="74"/>
        <v>30.428571428571427</v>
      </c>
      <c r="T460" s="217">
        <v>1</v>
      </c>
      <c r="U460" s="180">
        <f t="shared" si="71"/>
        <v>30.428571428571427</v>
      </c>
      <c r="V460" s="181">
        <f t="shared" si="72"/>
        <v>30.428571428571427</v>
      </c>
      <c r="W460" s="181">
        <f t="shared" si="73"/>
        <v>30.428571428571427</v>
      </c>
      <c r="X460" s="64" t="s">
        <v>3605</v>
      </c>
      <c r="Y460" s="40">
        <f t="shared" si="79"/>
        <v>321</v>
      </c>
      <c r="Z460" s="332" t="s">
        <v>36</v>
      </c>
      <c r="AA460" s="43" t="s">
        <v>1377</v>
      </c>
      <c r="AB460" s="163" t="s">
        <v>3886</v>
      </c>
      <c r="AC460" s="407"/>
    </row>
    <row r="461" spans="1:29" ht="193.5" hidden="1" customHeight="1" x14ac:dyDescent="0.25">
      <c r="A461" s="32">
        <v>451</v>
      </c>
      <c r="B461" s="33" t="s">
        <v>1412</v>
      </c>
      <c r="C461" s="42" t="s">
        <v>32</v>
      </c>
      <c r="D461" s="112" t="s">
        <v>33</v>
      </c>
      <c r="E461" s="36">
        <v>289</v>
      </c>
      <c r="F461" s="61" t="s">
        <v>2598</v>
      </c>
      <c r="G461" s="38">
        <f t="shared" si="75"/>
        <v>388</v>
      </c>
      <c r="H461" s="61" t="s">
        <v>1663</v>
      </c>
      <c r="I461" s="38">
        <f t="shared" si="76"/>
        <v>154</v>
      </c>
      <c r="J461" s="61" t="s">
        <v>1664</v>
      </c>
      <c r="K461" s="40">
        <f t="shared" si="77"/>
        <v>180</v>
      </c>
      <c r="L461" s="115">
        <v>289</v>
      </c>
      <c r="M461" s="61" t="s">
        <v>1665</v>
      </c>
      <c r="N461" s="38">
        <f t="shared" si="78"/>
        <v>95</v>
      </c>
      <c r="O461" s="119" t="s">
        <v>1666</v>
      </c>
      <c r="P461" s="192">
        <v>1</v>
      </c>
      <c r="Q461" s="185">
        <v>42551</v>
      </c>
      <c r="R461" s="185">
        <v>42916</v>
      </c>
      <c r="S461" s="178">
        <f t="shared" si="74"/>
        <v>52.142857142857146</v>
      </c>
      <c r="T461" s="217">
        <v>1</v>
      </c>
      <c r="U461" s="180">
        <f t="shared" si="71"/>
        <v>52.142857142857146</v>
      </c>
      <c r="V461" s="181">
        <f t="shared" si="72"/>
        <v>0</v>
      </c>
      <c r="W461" s="181">
        <f t="shared" si="73"/>
        <v>0</v>
      </c>
      <c r="X461" s="64" t="s">
        <v>2903</v>
      </c>
      <c r="Y461" s="40">
        <f t="shared" si="79"/>
        <v>380</v>
      </c>
      <c r="Z461" s="333" t="s">
        <v>2076</v>
      </c>
      <c r="AA461" s="43" t="s">
        <v>1377</v>
      </c>
      <c r="AB461" s="163" t="s">
        <v>3886</v>
      </c>
      <c r="AC461" s="407"/>
    </row>
    <row r="462" spans="1:29" ht="151.5" hidden="1" customHeight="1" x14ac:dyDescent="0.25">
      <c r="A462" s="32">
        <v>452</v>
      </c>
      <c r="B462" s="33" t="s">
        <v>1413</v>
      </c>
      <c r="C462" s="42" t="s">
        <v>32</v>
      </c>
      <c r="D462" s="112" t="s">
        <v>33</v>
      </c>
      <c r="E462" s="36">
        <v>290</v>
      </c>
      <c r="F462" s="61" t="s">
        <v>2599</v>
      </c>
      <c r="G462" s="38">
        <f t="shared" si="75"/>
        <v>387</v>
      </c>
      <c r="H462" s="61" t="s">
        <v>1667</v>
      </c>
      <c r="I462" s="38">
        <f t="shared" si="76"/>
        <v>229</v>
      </c>
      <c r="J462" s="61" t="s">
        <v>1668</v>
      </c>
      <c r="K462" s="40">
        <f t="shared" si="77"/>
        <v>124</v>
      </c>
      <c r="L462" s="115">
        <v>290</v>
      </c>
      <c r="M462" s="61" t="s">
        <v>1669</v>
      </c>
      <c r="N462" s="38">
        <f t="shared" si="78"/>
        <v>150</v>
      </c>
      <c r="O462" s="61" t="s">
        <v>1670</v>
      </c>
      <c r="P462" s="192">
        <v>1</v>
      </c>
      <c r="Q462" s="185">
        <v>42551</v>
      </c>
      <c r="R462" s="185">
        <v>42916</v>
      </c>
      <c r="S462" s="178">
        <f t="shared" si="74"/>
        <v>52.142857142857146</v>
      </c>
      <c r="T462" s="217">
        <v>1</v>
      </c>
      <c r="U462" s="180">
        <f t="shared" si="71"/>
        <v>52.142857142857146</v>
      </c>
      <c r="V462" s="181">
        <f t="shared" si="72"/>
        <v>0</v>
      </c>
      <c r="W462" s="181">
        <f t="shared" si="73"/>
        <v>0</v>
      </c>
      <c r="X462" s="64" t="s">
        <v>2889</v>
      </c>
      <c r="Y462" s="40">
        <f t="shared" si="79"/>
        <v>266</v>
      </c>
      <c r="Z462" s="333" t="s">
        <v>2076</v>
      </c>
      <c r="AA462" s="43" t="s">
        <v>1377</v>
      </c>
      <c r="AB462" s="163" t="s">
        <v>3886</v>
      </c>
      <c r="AC462" s="407"/>
    </row>
    <row r="463" spans="1:29" ht="152.25" hidden="1" customHeight="1" x14ac:dyDescent="0.25">
      <c r="A463" s="32">
        <v>453</v>
      </c>
      <c r="B463" s="33" t="s">
        <v>1415</v>
      </c>
      <c r="C463" s="42" t="s">
        <v>32</v>
      </c>
      <c r="D463" s="112" t="s">
        <v>33</v>
      </c>
      <c r="E463" s="36">
        <v>291</v>
      </c>
      <c r="F463" s="68" t="s">
        <v>2600</v>
      </c>
      <c r="G463" s="38">
        <f t="shared" si="75"/>
        <v>388</v>
      </c>
      <c r="H463" s="61" t="s">
        <v>1672</v>
      </c>
      <c r="I463" s="38">
        <f t="shared" si="76"/>
        <v>238</v>
      </c>
      <c r="J463" s="61" t="s">
        <v>1673</v>
      </c>
      <c r="K463" s="40">
        <f t="shared" si="77"/>
        <v>107</v>
      </c>
      <c r="L463" s="115">
        <v>291</v>
      </c>
      <c r="M463" s="71" t="s">
        <v>1674</v>
      </c>
      <c r="N463" s="38">
        <f t="shared" si="78"/>
        <v>212</v>
      </c>
      <c r="O463" s="71" t="s">
        <v>1675</v>
      </c>
      <c r="P463" s="192">
        <v>2</v>
      </c>
      <c r="Q463" s="185">
        <v>42551</v>
      </c>
      <c r="R463" s="185">
        <v>42916</v>
      </c>
      <c r="S463" s="178">
        <f t="shared" si="74"/>
        <v>52.142857142857146</v>
      </c>
      <c r="T463" s="217">
        <v>1</v>
      </c>
      <c r="U463" s="180">
        <f t="shared" si="71"/>
        <v>52.142857142857146</v>
      </c>
      <c r="V463" s="181">
        <f t="shared" si="72"/>
        <v>0</v>
      </c>
      <c r="W463" s="181">
        <f t="shared" si="73"/>
        <v>0</v>
      </c>
      <c r="X463" s="64" t="s">
        <v>2902</v>
      </c>
      <c r="Y463" s="40">
        <f t="shared" si="79"/>
        <v>356</v>
      </c>
      <c r="Z463" s="333" t="s">
        <v>2076</v>
      </c>
      <c r="AA463" s="43" t="s">
        <v>1377</v>
      </c>
      <c r="AB463" s="163" t="s">
        <v>3886</v>
      </c>
      <c r="AC463" s="407"/>
    </row>
    <row r="464" spans="1:29" ht="136.5" hidden="1" customHeight="1" x14ac:dyDescent="0.25">
      <c r="A464" s="32">
        <v>454</v>
      </c>
      <c r="B464" s="33" t="s">
        <v>1416</v>
      </c>
      <c r="C464" s="34" t="s">
        <v>32</v>
      </c>
      <c r="D464" s="114" t="s">
        <v>1380</v>
      </c>
      <c r="E464" s="36">
        <v>292</v>
      </c>
      <c r="F464" s="68" t="s">
        <v>2931</v>
      </c>
      <c r="G464" s="38">
        <f t="shared" si="75"/>
        <v>377</v>
      </c>
      <c r="H464" s="61" t="s">
        <v>1678</v>
      </c>
      <c r="I464" s="38">
        <f t="shared" si="76"/>
        <v>318</v>
      </c>
      <c r="J464" s="71" t="s">
        <v>2915</v>
      </c>
      <c r="K464" s="38">
        <f t="shared" si="77"/>
        <v>292</v>
      </c>
      <c r="L464" s="110">
        <v>292</v>
      </c>
      <c r="M464" s="71" t="s">
        <v>2916</v>
      </c>
      <c r="N464" s="38">
        <f t="shared" si="78"/>
        <v>73</v>
      </c>
      <c r="O464" s="71" t="s">
        <v>2917</v>
      </c>
      <c r="P464" s="192">
        <v>1</v>
      </c>
      <c r="Q464" s="190">
        <v>42948</v>
      </c>
      <c r="R464" s="190">
        <v>43100</v>
      </c>
      <c r="S464" s="178">
        <f t="shared" si="74"/>
        <v>21.714285714285715</v>
      </c>
      <c r="T464" s="217">
        <v>1</v>
      </c>
      <c r="U464" s="180">
        <f t="shared" ref="U464:U527" si="80">+S464*T464</f>
        <v>21.714285714285715</v>
      </c>
      <c r="V464" s="181">
        <f t="shared" ref="V464:V527" si="81">IF(R464&lt;=$C$5,U464,0)</f>
        <v>0</v>
      </c>
      <c r="W464" s="181">
        <f t="shared" ref="W464:W527" si="82">IF($C$5&gt;=R464,S464,0)</f>
        <v>0</v>
      </c>
      <c r="X464" s="49" t="s">
        <v>3505</v>
      </c>
      <c r="Y464" s="40">
        <f t="shared" si="79"/>
        <v>81</v>
      </c>
      <c r="Z464" s="332" t="s">
        <v>36</v>
      </c>
      <c r="AA464" s="43" t="s">
        <v>1377</v>
      </c>
      <c r="AB464" s="163" t="s">
        <v>3886</v>
      </c>
      <c r="AC464" s="407"/>
    </row>
    <row r="465" spans="1:29" ht="151.5" customHeight="1" x14ac:dyDescent="0.25">
      <c r="A465" s="32">
        <v>455</v>
      </c>
      <c r="B465" s="33" t="s">
        <v>1421</v>
      </c>
      <c r="C465" s="42" t="s">
        <v>32</v>
      </c>
      <c r="D465" s="114" t="s">
        <v>1380</v>
      </c>
      <c r="E465" s="332">
        <v>293</v>
      </c>
      <c r="F465" s="68" t="s">
        <v>3823</v>
      </c>
      <c r="G465" s="38">
        <f t="shared" si="75"/>
        <v>384</v>
      </c>
      <c r="H465" s="71" t="s">
        <v>1682</v>
      </c>
      <c r="I465" s="38">
        <f t="shared" si="76"/>
        <v>321</v>
      </c>
      <c r="J465" s="71" t="s">
        <v>1683</v>
      </c>
      <c r="K465" s="40">
        <f t="shared" si="77"/>
        <v>51</v>
      </c>
      <c r="L465" s="110">
        <v>293</v>
      </c>
      <c r="M465" s="71" t="s">
        <v>1684</v>
      </c>
      <c r="N465" s="38">
        <f t="shared" si="78"/>
        <v>63</v>
      </c>
      <c r="O465" s="71" t="s">
        <v>3880</v>
      </c>
      <c r="P465" s="192">
        <v>79</v>
      </c>
      <c r="Q465" s="185">
        <v>42522</v>
      </c>
      <c r="R465" s="185">
        <v>42794</v>
      </c>
      <c r="S465" s="178">
        <f t="shared" si="74"/>
        <v>38.857142857142854</v>
      </c>
      <c r="T465" s="217">
        <v>0.9</v>
      </c>
      <c r="U465" s="180">
        <f t="shared" si="80"/>
        <v>34.971428571428568</v>
      </c>
      <c r="V465" s="181">
        <f t="shared" si="81"/>
        <v>0</v>
      </c>
      <c r="W465" s="181">
        <f t="shared" si="82"/>
        <v>0</v>
      </c>
      <c r="X465" s="64" t="s">
        <v>4344</v>
      </c>
      <c r="Y465" s="40">
        <f t="shared" si="79"/>
        <v>129</v>
      </c>
      <c r="Z465" s="333" t="s">
        <v>2076</v>
      </c>
      <c r="AA465" s="43" t="s">
        <v>1377</v>
      </c>
      <c r="AB465" s="162" t="str">
        <f ca="1">IF($AD$1&gt;=R465,"VENCIDO","TÉRMINO")</f>
        <v>VENCIDO</v>
      </c>
      <c r="AC465" s="407"/>
    </row>
    <row r="466" spans="1:29" ht="151.5" hidden="1" customHeight="1" x14ac:dyDescent="0.25">
      <c r="A466" s="32">
        <v>456</v>
      </c>
      <c r="B466" s="33" t="s">
        <v>1426</v>
      </c>
      <c r="C466" s="42" t="s">
        <v>32</v>
      </c>
      <c r="D466" s="114" t="s">
        <v>1380</v>
      </c>
      <c r="E466" s="77"/>
      <c r="F466" s="68" t="s">
        <v>2601</v>
      </c>
      <c r="G466" s="38">
        <f t="shared" si="75"/>
        <v>387</v>
      </c>
      <c r="H466" s="71" t="s">
        <v>1682</v>
      </c>
      <c r="I466" s="38">
        <f t="shared" si="76"/>
        <v>321</v>
      </c>
      <c r="J466" s="71" t="s">
        <v>1685</v>
      </c>
      <c r="K466" s="40">
        <f t="shared" si="77"/>
        <v>102</v>
      </c>
      <c r="L466" s="110">
        <v>293</v>
      </c>
      <c r="M466" s="71" t="s">
        <v>1686</v>
      </c>
      <c r="N466" s="38">
        <f t="shared" si="78"/>
        <v>27</v>
      </c>
      <c r="O466" s="71" t="s">
        <v>1687</v>
      </c>
      <c r="P466" s="192">
        <v>1</v>
      </c>
      <c r="Q466" s="185">
        <v>42522</v>
      </c>
      <c r="R466" s="185">
        <v>42794</v>
      </c>
      <c r="S466" s="178">
        <f t="shared" si="74"/>
        <v>38.857142857142854</v>
      </c>
      <c r="T466" s="217">
        <v>1</v>
      </c>
      <c r="U466" s="180">
        <f t="shared" si="80"/>
        <v>38.857142857142854</v>
      </c>
      <c r="V466" s="181">
        <f t="shared" si="81"/>
        <v>0</v>
      </c>
      <c r="W466" s="181">
        <f t="shared" si="82"/>
        <v>0</v>
      </c>
      <c r="X466" s="64" t="s">
        <v>2890</v>
      </c>
      <c r="Y466" s="40">
        <f t="shared" si="79"/>
        <v>163</v>
      </c>
      <c r="Z466" s="333" t="s">
        <v>2076</v>
      </c>
      <c r="AA466" s="43" t="s">
        <v>1377</v>
      </c>
      <c r="AB466" s="163" t="s">
        <v>3886</v>
      </c>
      <c r="AC466" s="407"/>
    </row>
    <row r="467" spans="1:29" ht="151.5" hidden="1" customHeight="1" x14ac:dyDescent="0.25">
      <c r="A467" s="32">
        <v>457</v>
      </c>
      <c r="B467" s="33" t="s">
        <v>1430</v>
      </c>
      <c r="C467" s="42" t="s">
        <v>32</v>
      </c>
      <c r="D467" s="114" t="s">
        <v>1380</v>
      </c>
      <c r="E467" s="77"/>
      <c r="F467" s="68" t="s">
        <v>2601</v>
      </c>
      <c r="G467" s="38">
        <f t="shared" si="75"/>
        <v>387</v>
      </c>
      <c r="H467" s="71" t="s">
        <v>1682</v>
      </c>
      <c r="I467" s="38">
        <f t="shared" si="76"/>
        <v>321</v>
      </c>
      <c r="J467" s="71" t="s">
        <v>1689</v>
      </c>
      <c r="K467" s="40">
        <f t="shared" si="77"/>
        <v>78</v>
      </c>
      <c r="L467" s="110">
        <v>293</v>
      </c>
      <c r="M467" s="71" t="s">
        <v>1690</v>
      </c>
      <c r="N467" s="38">
        <f t="shared" si="78"/>
        <v>48</v>
      </c>
      <c r="O467" s="71" t="s">
        <v>1691</v>
      </c>
      <c r="P467" s="192">
        <v>1</v>
      </c>
      <c r="Q467" s="185">
        <v>42522</v>
      </c>
      <c r="R467" s="185">
        <v>42794</v>
      </c>
      <c r="S467" s="178">
        <f t="shared" si="74"/>
        <v>38.857142857142854</v>
      </c>
      <c r="T467" s="217">
        <v>1</v>
      </c>
      <c r="U467" s="180">
        <f t="shared" si="80"/>
        <v>38.857142857142854</v>
      </c>
      <c r="V467" s="181">
        <f t="shared" si="81"/>
        <v>0</v>
      </c>
      <c r="W467" s="181">
        <f t="shared" si="82"/>
        <v>0</v>
      </c>
      <c r="X467" s="64" t="s">
        <v>2901</v>
      </c>
      <c r="Y467" s="40">
        <f t="shared" si="79"/>
        <v>387</v>
      </c>
      <c r="Z467" s="333" t="s">
        <v>2076</v>
      </c>
      <c r="AA467" s="43" t="s">
        <v>1377</v>
      </c>
      <c r="AB467" s="163" t="s">
        <v>3886</v>
      </c>
      <c r="AC467" s="407"/>
    </row>
    <row r="468" spans="1:29" ht="151.5" hidden="1" customHeight="1" x14ac:dyDescent="0.25">
      <c r="A468" s="32">
        <v>458</v>
      </c>
      <c r="B468" s="33" t="s">
        <v>3127</v>
      </c>
      <c r="C468" s="42" t="s">
        <v>32</v>
      </c>
      <c r="D468" s="114" t="s">
        <v>1380</v>
      </c>
      <c r="E468" s="77"/>
      <c r="F468" s="68" t="s">
        <v>2601</v>
      </c>
      <c r="G468" s="38">
        <f t="shared" si="75"/>
        <v>387</v>
      </c>
      <c r="H468" s="71" t="s">
        <v>1682</v>
      </c>
      <c r="I468" s="38">
        <f t="shared" si="76"/>
        <v>321</v>
      </c>
      <c r="J468" s="71" t="s">
        <v>1693</v>
      </c>
      <c r="K468" s="40">
        <f t="shared" si="77"/>
        <v>62</v>
      </c>
      <c r="L468" s="110">
        <v>293</v>
      </c>
      <c r="M468" s="71" t="s">
        <v>1694</v>
      </c>
      <c r="N468" s="38">
        <f t="shared" si="78"/>
        <v>85</v>
      </c>
      <c r="O468" s="71" t="s">
        <v>1695</v>
      </c>
      <c r="P468" s="192">
        <v>1</v>
      </c>
      <c r="Q468" s="185">
        <v>42522</v>
      </c>
      <c r="R468" s="185">
        <v>42794</v>
      </c>
      <c r="S468" s="178">
        <f t="shared" si="74"/>
        <v>38.857142857142854</v>
      </c>
      <c r="T468" s="217">
        <v>1</v>
      </c>
      <c r="U468" s="180">
        <f t="shared" si="80"/>
        <v>38.857142857142854</v>
      </c>
      <c r="V468" s="181">
        <f t="shared" si="81"/>
        <v>0</v>
      </c>
      <c r="W468" s="181">
        <f t="shared" si="82"/>
        <v>0</v>
      </c>
      <c r="X468" s="64" t="s">
        <v>3879</v>
      </c>
      <c r="Y468" s="40">
        <f t="shared" si="79"/>
        <v>384</v>
      </c>
      <c r="Z468" s="333" t="s">
        <v>2076</v>
      </c>
      <c r="AA468" s="43" t="s">
        <v>1377</v>
      </c>
      <c r="AB468" s="163" t="s">
        <v>3886</v>
      </c>
      <c r="AC468" s="407"/>
    </row>
    <row r="469" spans="1:29" ht="151.5" customHeight="1" x14ac:dyDescent="0.25">
      <c r="A469" s="32">
        <v>459</v>
      </c>
      <c r="B469" s="33" t="s">
        <v>3128</v>
      </c>
      <c r="C469" s="42" t="s">
        <v>32</v>
      </c>
      <c r="D469" s="114" t="s">
        <v>1380</v>
      </c>
      <c r="E469" s="77"/>
      <c r="F469" s="68" t="s">
        <v>2601</v>
      </c>
      <c r="G469" s="38">
        <f t="shared" si="75"/>
        <v>387</v>
      </c>
      <c r="H469" s="71" t="s">
        <v>1682</v>
      </c>
      <c r="I469" s="38">
        <f t="shared" si="76"/>
        <v>321</v>
      </c>
      <c r="J469" s="71" t="s">
        <v>1697</v>
      </c>
      <c r="K469" s="40">
        <f t="shared" si="77"/>
        <v>97</v>
      </c>
      <c r="L469" s="110">
        <v>293</v>
      </c>
      <c r="M469" s="71" t="s">
        <v>1698</v>
      </c>
      <c r="N469" s="38">
        <f t="shared" si="78"/>
        <v>168</v>
      </c>
      <c r="O469" s="71" t="s">
        <v>1699</v>
      </c>
      <c r="P469" s="192">
        <v>3</v>
      </c>
      <c r="Q469" s="185">
        <v>42522</v>
      </c>
      <c r="R469" s="185">
        <v>42794</v>
      </c>
      <c r="S469" s="178">
        <f t="shared" si="74"/>
        <v>38.857142857142854</v>
      </c>
      <c r="T469" s="422">
        <v>0.8</v>
      </c>
      <c r="U469" s="180">
        <f t="shared" si="80"/>
        <v>31.085714285714285</v>
      </c>
      <c r="V469" s="181">
        <f t="shared" si="81"/>
        <v>0</v>
      </c>
      <c r="W469" s="181">
        <f t="shared" si="82"/>
        <v>0</v>
      </c>
      <c r="X469" s="64" t="s">
        <v>4345</v>
      </c>
      <c r="Y469" s="40">
        <f t="shared" si="79"/>
        <v>279</v>
      </c>
      <c r="Z469" s="333" t="s">
        <v>3848</v>
      </c>
      <c r="AA469" s="43" t="s">
        <v>1377</v>
      </c>
      <c r="AB469" s="162" t="str">
        <f ca="1">IF($AD$1&gt;=R469,"VENCIDO","TÉRMINO")</f>
        <v>VENCIDO</v>
      </c>
      <c r="AC469" s="407"/>
    </row>
    <row r="470" spans="1:29" ht="152.25" hidden="1" customHeight="1" x14ac:dyDescent="0.25">
      <c r="A470" s="32">
        <v>460</v>
      </c>
      <c r="B470" s="33" t="s">
        <v>1438</v>
      </c>
      <c r="C470" s="42" t="s">
        <v>32</v>
      </c>
      <c r="D470" s="114" t="s">
        <v>1380</v>
      </c>
      <c r="E470" s="36">
        <v>294</v>
      </c>
      <c r="F470" s="68" t="s">
        <v>2602</v>
      </c>
      <c r="G470" s="38">
        <f t="shared" si="75"/>
        <v>388</v>
      </c>
      <c r="H470" s="61" t="s">
        <v>1701</v>
      </c>
      <c r="I470" s="38">
        <f t="shared" si="76"/>
        <v>218</v>
      </c>
      <c r="J470" s="61" t="s">
        <v>1702</v>
      </c>
      <c r="K470" s="40">
        <f t="shared" si="77"/>
        <v>59</v>
      </c>
      <c r="L470" s="115">
        <v>294</v>
      </c>
      <c r="M470" s="61" t="s">
        <v>1703</v>
      </c>
      <c r="N470" s="38">
        <f t="shared" si="78"/>
        <v>197</v>
      </c>
      <c r="O470" s="61" t="s">
        <v>1704</v>
      </c>
      <c r="P470" s="192">
        <v>1</v>
      </c>
      <c r="Q470" s="185">
        <v>42522</v>
      </c>
      <c r="R470" s="185">
        <v>42735</v>
      </c>
      <c r="S470" s="178">
        <f t="shared" si="74"/>
        <v>30.428571428571427</v>
      </c>
      <c r="T470" s="217">
        <v>1</v>
      </c>
      <c r="U470" s="180">
        <f t="shared" si="80"/>
        <v>30.428571428571427</v>
      </c>
      <c r="V470" s="181">
        <f t="shared" si="81"/>
        <v>30.428571428571427</v>
      </c>
      <c r="W470" s="181">
        <f t="shared" si="82"/>
        <v>30.428571428571427</v>
      </c>
      <c r="X470" s="64" t="s">
        <v>2162</v>
      </c>
      <c r="Y470" s="40">
        <f t="shared" si="79"/>
        <v>113</v>
      </c>
      <c r="Z470" s="333" t="s">
        <v>2076</v>
      </c>
      <c r="AA470" s="43" t="s">
        <v>1377</v>
      </c>
      <c r="AB470" s="163" t="s">
        <v>3886</v>
      </c>
      <c r="AC470" s="407"/>
    </row>
    <row r="471" spans="1:29" ht="165" hidden="1" customHeight="1" x14ac:dyDescent="0.25">
      <c r="A471" s="32">
        <v>461</v>
      </c>
      <c r="B471" s="33" t="s">
        <v>1440</v>
      </c>
      <c r="C471" s="42" t="s">
        <v>32</v>
      </c>
      <c r="D471" s="114" t="s">
        <v>1380</v>
      </c>
      <c r="E471" s="36">
        <v>295</v>
      </c>
      <c r="F471" s="68" t="s">
        <v>2603</v>
      </c>
      <c r="G471" s="38">
        <f t="shared" si="75"/>
        <v>388</v>
      </c>
      <c r="H471" s="61" t="s">
        <v>1706</v>
      </c>
      <c r="I471" s="38">
        <f t="shared" si="76"/>
        <v>390</v>
      </c>
      <c r="J471" s="71" t="s">
        <v>1707</v>
      </c>
      <c r="K471" s="40">
        <f t="shared" si="77"/>
        <v>69</v>
      </c>
      <c r="L471" s="110">
        <v>295</v>
      </c>
      <c r="M471" s="71" t="s">
        <v>1708</v>
      </c>
      <c r="N471" s="38">
        <f t="shared" si="78"/>
        <v>248</v>
      </c>
      <c r="O471" s="71" t="s">
        <v>1709</v>
      </c>
      <c r="P471" s="192">
        <v>2</v>
      </c>
      <c r="Q471" s="185">
        <v>42522</v>
      </c>
      <c r="R471" s="209">
        <v>42735</v>
      </c>
      <c r="S471" s="178">
        <f t="shared" si="74"/>
        <v>30.428571428571427</v>
      </c>
      <c r="T471" s="217">
        <v>1</v>
      </c>
      <c r="U471" s="180">
        <f t="shared" si="80"/>
        <v>30.428571428571427</v>
      </c>
      <c r="V471" s="181">
        <f t="shared" si="81"/>
        <v>30.428571428571427</v>
      </c>
      <c r="W471" s="181">
        <f t="shared" si="82"/>
        <v>30.428571428571427</v>
      </c>
      <c r="X471" s="64" t="s">
        <v>2163</v>
      </c>
      <c r="Y471" s="40">
        <f t="shared" si="79"/>
        <v>287</v>
      </c>
      <c r="Z471" s="333" t="s">
        <v>2076</v>
      </c>
      <c r="AA471" s="43" t="s">
        <v>1377</v>
      </c>
      <c r="AB471" s="163" t="s">
        <v>3886</v>
      </c>
      <c r="AC471" s="407"/>
    </row>
    <row r="472" spans="1:29" ht="151.5" hidden="1" customHeight="1" x14ac:dyDescent="0.25">
      <c r="A472" s="32">
        <v>462</v>
      </c>
      <c r="B472" s="33" t="s">
        <v>1442</v>
      </c>
      <c r="C472" s="34" t="s">
        <v>32</v>
      </c>
      <c r="D472" s="113" t="s">
        <v>33</v>
      </c>
      <c r="E472" s="36">
        <v>296</v>
      </c>
      <c r="F472" s="68" t="s">
        <v>2604</v>
      </c>
      <c r="G472" s="38">
        <f t="shared" si="75"/>
        <v>332</v>
      </c>
      <c r="H472" s="61" t="s">
        <v>1711</v>
      </c>
      <c r="I472" s="38">
        <f t="shared" si="76"/>
        <v>170</v>
      </c>
      <c r="J472" s="64" t="s">
        <v>1622</v>
      </c>
      <c r="K472" s="38">
        <f t="shared" si="77"/>
        <v>347</v>
      </c>
      <c r="L472" s="77">
        <v>296</v>
      </c>
      <c r="M472" s="64" t="s">
        <v>1623</v>
      </c>
      <c r="N472" s="38">
        <f t="shared" si="78"/>
        <v>262</v>
      </c>
      <c r="O472" s="64" t="s">
        <v>1624</v>
      </c>
      <c r="P472" s="192">
        <v>2</v>
      </c>
      <c r="Q472" s="191">
        <v>42566</v>
      </c>
      <c r="R472" s="191">
        <v>42931</v>
      </c>
      <c r="S472" s="178">
        <f t="shared" si="74"/>
        <v>52.142857142857146</v>
      </c>
      <c r="T472" s="217">
        <v>1</v>
      </c>
      <c r="U472" s="180">
        <f t="shared" si="80"/>
        <v>52.142857142857146</v>
      </c>
      <c r="V472" s="181">
        <f t="shared" si="81"/>
        <v>0</v>
      </c>
      <c r="W472" s="181">
        <f t="shared" si="82"/>
        <v>0</v>
      </c>
      <c r="X472" s="187" t="s">
        <v>3624</v>
      </c>
      <c r="Y472" s="40">
        <f t="shared" si="79"/>
        <v>389</v>
      </c>
      <c r="Z472" s="334" t="s">
        <v>3136</v>
      </c>
      <c r="AA472" s="43" t="s">
        <v>1377</v>
      </c>
      <c r="AB472" s="163" t="s">
        <v>3886</v>
      </c>
      <c r="AC472" s="407"/>
    </row>
    <row r="473" spans="1:29" s="139" customFormat="1" ht="152.25" hidden="1" customHeight="1" x14ac:dyDescent="0.25">
      <c r="A473" s="138">
        <v>463</v>
      </c>
      <c r="B473" s="146" t="s">
        <v>1446</v>
      </c>
      <c r="C473" s="34" t="s">
        <v>32</v>
      </c>
      <c r="D473" s="113" t="s">
        <v>1714</v>
      </c>
      <c r="E473" s="36">
        <v>297</v>
      </c>
      <c r="F473" s="121" t="s">
        <v>2605</v>
      </c>
      <c r="G473" s="122">
        <f t="shared" si="75"/>
        <v>379</v>
      </c>
      <c r="H473" s="61" t="s">
        <v>1715</v>
      </c>
      <c r="I473" s="122">
        <f t="shared" si="76"/>
        <v>289</v>
      </c>
      <c r="J473" s="49" t="s">
        <v>1816</v>
      </c>
      <c r="K473" s="122">
        <f t="shared" si="77"/>
        <v>239</v>
      </c>
      <c r="L473" s="126">
        <v>297</v>
      </c>
      <c r="M473" s="49" t="s">
        <v>1899</v>
      </c>
      <c r="N473" s="122">
        <f t="shared" si="78"/>
        <v>328</v>
      </c>
      <c r="O473" s="49" t="s">
        <v>1990</v>
      </c>
      <c r="P473" s="226">
        <v>2</v>
      </c>
      <c r="Q473" s="225">
        <v>42675</v>
      </c>
      <c r="R473" s="225">
        <v>43039</v>
      </c>
      <c r="S473" s="178">
        <f t="shared" si="74"/>
        <v>52</v>
      </c>
      <c r="T473" s="217">
        <v>1</v>
      </c>
      <c r="U473" s="180">
        <f t="shared" si="80"/>
        <v>52</v>
      </c>
      <c r="V473" s="181">
        <f t="shared" si="81"/>
        <v>0</v>
      </c>
      <c r="W473" s="181">
        <f t="shared" si="82"/>
        <v>0</v>
      </c>
      <c r="X473" s="39" t="s">
        <v>3581</v>
      </c>
      <c r="Y473" s="122">
        <f t="shared" si="79"/>
        <v>347</v>
      </c>
      <c r="Z473" s="336" t="s">
        <v>608</v>
      </c>
      <c r="AA473" s="66" t="s">
        <v>2078</v>
      </c>
      <c r="AB473" s="163" t="s">
        <v>3886</v>
      </c>
      <c r="AC473" s="407"/>
    </row>
    <row r="474" spans="1:29" ht="152.25" hidden="1" customHeight="1" x14ac:dyDescent="0.25">
      <c r="A474" s="32">
        <v>464</v>
      </c>
      <c r="B474" s="33" t="s">
        <v>1450</v>
      </c>
      <c r="C474" s="42" t="s">
        <v>32</v>
      </c>
      <c r="D474" s="120" t="s">
        <v>1714</v>
      </c>
      <c r="E474" s="125"/>
      <c r="F474" s="121" t="s">
        <v>2605</v>
      </c>
      <c r="G474" s="122">
        <f t="shared" si="75"/>
        <v>379</v>
      </c>
      <c r="H474" s="61" t="s">
        <v>1715</v>
      </c>
      <c r="I474" s="122">
        <f t="shared" si="76"/>
        <v>289</v>
      </c>
      <c r="J474" s="49" t="s">
        <v>1817</v>
      </c>
      <c r="K474" s="123">
        <f t="shared" si="77"/>
        <v>152</v>
      </c>
      <c r="L474" s="124">
        <v>297</v>
      </c>
      <c r="M474" s="49" t="s">
        <v>1900</v>
      </c>
      <c r="N474" s="122">
        <f t="shared" si="78"/>
        <v>264</v>
      </c>
      <c r="O474" s="49" t="s">
        <v>1991</v>
      </c>
      <c r="P474" s="226">
        <v>1</v>
      </c>
      <c r="Q474" s="225">
        <v>42675</v>
      </c>
      <c r="R474" s="225">
        <v>43039</v>
      </c>
      <c r="S474" s="178">
        <f t="shared" si="74"/>
        <v>52</v>
      </c>
      <c r="T474" s="217">
        <v>1</v>
      </c>
      <c r="U474" s="180">
        <f t="shared" si="80"/>
        <v>52</v>
      </c>
      <c r="V474" s="181">
        <f t="shared" si="81"/>
        <v>0</v>
      </c>
      <c r="W474" s="181">
        <f t="shared" si="82"/>
        <v>0</v>
      </c>
      <c r="X474" s="39" t="s">
        <v>2349</v>
      </c>
      <c r="Y474" s="123">
        <f t="shared" si="79"/>
        <v>164</v>
      </c>
      <c r="Z474" s="333" t="s">
        <v>608</v>
      </c>
      <c r="AA474" s="59" t="s">
        <v>2079</v>
      </c>
      <c r="AB474" s="163" t="s">
        <v>3886</v>
      </c>
      <c r="AC474" s="407"/>
    </row>
    <row r="475" spans="1:29" ht="152.25" hidden="1" customHeight="1" x14ac:dyDescent="0.25">
      <c r="A475" s="32">
        <v>465</v>
      </c>
      <c r="B475" s="33" t="s">
        <v>1451</v>
      </c>
      <c r="C475" s="42" t="s">
        <v>32</v>
      </c>
      <c r="D475" s="120" t="s">
        <v>33</v>
      </c>
      <c r="E475" s="36">
        <v>298</v>
      </c>
      <c r="F475" s="121" t="s">
        <v>2731</v>
      </c>
      <c r="G475" s="122">
        <f t="shared" si="75"/>
        <v>389</v>
      </c>
      <c r="H475" s="61" t="s">
        <v>1716</v>
      </c>
      <c r="I475" s="122">
        <f t="shared" si="76"/>
        <v>390</v>
      </c>
      <c r="J475" s="61" t="s">
        <v>1818</v>
      </c>
      <c r="K475" s="122">
        <f t="shared" si="77"/>
        <v>214</v>
      </c>
      <c r="L475" s="126">
        <v>298</v>
      </c>
      <c r="M475" s="71" t="s">
        <v>1349</v>
      </c>
      <c r="N475" s="122">
        <f t="shared" si="78"/>
        <v>108</v>
      </c>
      <c r="O475" s="118" t="s">
        <v>1992</v>
      </c>
      <c r="P475" s="202">
        <v>1</v>
      </c>
      <c r="Q475" s="225">
        <v>42644</v>
      </c>
      <c r="R475" s="225">
        <v>42734</v>
      </c>
      <c r="S475" s="178">
        <f t="shared" si="74"/>
        <v>12.857142857142858</v>
      </c>
      <c r="T475" s="217">
        <v>1</v>
      </c>
      <c r="U475" s="180">
        <f t="shared" si="80"/>
        <v>12.857142857142858</v>
      </c>
      <c r="V475" s="181">
        <f t="shared" si="81"/>
        <v>12.857142857142858</v>
      </c>
      <c r="W475" s="181">
        <f t="shared" si="82"/>
        <v>12.857142857142858</v>
      </c>
      <c r="X475" s="187" t="s">
        <v>2150</v>
      </c>
      <c r="Y475" s="123">
        <f t="shared" si="79"/>
        <v>158</v>
      </c>
      <c r="Z475" s="332" t="s">
        <v>4114</v>
      </c>
      <c r="AA475" s="59" t="s">
        <v>2078</v>
      </c>
      <c r="AB475" s="163" t="s">
        <v>3886</v>
      </c>
      <c r="AC475" s="407"/>
    </row>
    <row r="476" spans="1:29" ht="152.25" hidden="1" customHeight="1" x14ac:dyDescent="0.25">
      <c r="A476" s="32">
        <v>466</v>
      </c>
      <c r="B476" s="33" t="s">
        <v>2856</v>
      </c>
      <c r="C476" s="42" t="s">
        <v>32</v>
      </c>
      <c r="D476" s="120" t="s">
        <v>33</v>
      </c>
      <c r="E476" s="125"/>
      <c r="F476" s="121" t="s">
        <v>2731</v>
      </c>
      <c r="G476" s="122">
        <f t="shared" si="75"/>
        <v>389</v>
      </c>
      <c r="H476" s="61" t="s">
        <v>1716</v>
      </c>
      <c r="I476" s="122">
        <f t="shared" si="76"/>
        <v>390</v>
      </c>
      <c r="J476" s="61" t="s">
        <v>1819</v>
      </c>
      <c r="K476" s="122">
        <f t="shared" si="77"/>
        <v>98</v>
      </c>
      <c r="L476" s="126">
        <v>298</v>
      </c>
      <c r="M476" s="71" t="s">
        <v>1901</v>
      </c>
      <c r="N476" s="122">
        <f t="shared" si="78"/>
        <v>62</v>
      </c>
      <c r="O476" s="118" t="s">
        <v>1993</v>
      </c>
      <c r="P476" s="202">
        <v>1</v>
      </c>
      <c r="Q476" s="225">
        <v>42736</v>
      </c>
      <c r="R476" s="225">
        <v>42947</v>
      </c>
      <c r="S476" s="178">
        <f t="shared" si="74"/>
        <v>30.142857142857142</v>
      </c>
      <c r="T476" s="217">
        <v>1</v>
      </c>
      <c r="U476" s="180">
        <f t="shared" si="80"/>
        <v>30.142857142857142</v>
      </c>
      <c r="V476" s="181">
        <f t="shared" si="81"/>
        <v>0</v>
      </c>
      <c r="W476" s="181">
        <f t="shared" si="82"/>
        <v>0</v>
      </c>
      <c r="X476" s="187" t="s">
        <v>3599</v>
      </c>
      <c r="Y476" s="123">
        <f t="shared" si="79"/>
        <v>213</v>
      </c>
      <c r="Z476" s="332" t="s">
        <v>4114</v>
      </c>
      <c r="AA476" s="59" t="s">
        <v>2078</v>
      </c>
      <c r="AB476" s="163" t="s">
        <v>3886</v>
      </c>
      <c r="AC476" s="407"/>
    </row>
    <row r="477" spans="1:29" ht="152.25" hidden="1" customHeight="1" x14ac:dyDescent="0.25">
      <c r="A477" s="32">
        <v>467</v>
      </c>
      <c r="B477" s="33" t="s">
        <v>2857</v>
      </c>
      <c r="C477" s="42" t="s">
        <v>32</v>
      </c>
      <c r="D477" s="120" t="s">
        <v>33</v>
      </c>
      <c r="E477" s="125"/>
      <c r="F477" s="121" t="s">
        <v>2731</v>
      </c>
      <c r="G477" s="122">
        <f t="shared" si="75"/>
        <v>389</v>
      </c>
      <c r="H477" s="61" t="s">
        <v>1812</v>
      </c>
      <c r="I477" s="122">
        <f t="shared" si="76"/>
        <v>317</v>
      </c>
      <c r="J477" s="61" t="s">
        <v>1820</v>
      </c>
      <c r="K477" s="122">
        <f t="shared" si="77"/>
        <v>61</v>
      </c>
      <c r="L477" s="126">
        <v>298</v>
      </c>
      <c r="M477" s="71" t="s">
        <v>1902</v>
      </c>
      <c r="N477" s="122">
        <f t="shared" si="78"/>
        <v>95</v>
      </c>
      <c r="O477" s="118" t="s">
        <v>1994</v>
      </c>
      <c r="P477" s="202">
        <v>2</v>
      </c>
      <c r="Q477" s="225">
        <v>42644</v>
      </c>
      <c r="R477" s="225">
        <v>42704</v>
      </c>
      <c r="S477" s="178">
        <f t="shared" si="74"/>
        <v>8.5714285714285712</v>
      </c>
      <c r="T477" s="217">
        <v>1</v>
      </c>
      <c r="U477" s="180">
        <f t="shared" si="80"/>
        <v>8.5714285714285712</v>
      </c>
      <c r="V477" s="181">
        <f t="shared" si="81"/>
        <v>8.5714285714285712</v>
      </c>
      <c r="W477" s="181">
        <f t="shared" si="82"/>
        <v>8.5714285714285712</v>
      </c>
      <c r="X477" s="187" t="s">
        <v>2151</v>
      </c>
      <c r="Y477" s="123">
        <f t="shared" si="79"/>
        <v>140</v>
      </c>
      <c r="Z477" s="332" t="s">
        <v>4114</v>
      </c>
      <c r="AA477" s="59" t="s">
        <v>2078</v>
      </c>
      <c r="AB477" s="163" t="s">
        <v>3886</v>
      </c>
      <c r="AC477" s="407"/>
    </row>
    <row r="478" spans="1:29" ht="152.25" hidden="1" customHeight="1" x14ac:dyDescent="0.25">
      <c r="A478" s="32">
        <v>468</v>
      </c>
      <c r="B478" s="33" t="s">
        <v>1453</v>
      </c>
      <c r="C478" s="42" t="s">
        <v>32</v>
      </c>
      <c r="D478" s="120" t="s">
        <v>33</v>
      </c>
      <c r="E478" s="125"/>
      <c r="F478" s="121" t="s">
        <v>2731</v>
      </c>
      <c r="G478" s="122">
        <f t="shared" si="75"/>
        <v>389</v>
      </c>
      <c r="H478" s="61" t="s">
        <v>1812</v>
      </c>
      <c r="I478" s="122">
        <f t="shared" si="76"/>
        <v>317</v>
      </c>
      <c r="J478" s="61" t="s">
        <v>1821</v>
      </c>
      <c r="K478" s="122">
        <f t="shared" si="77"/>
        <v>41</v>
      </c>
      <c r="L478" s="126">
        <v>298</v>
      </c>
      <c r="M478" s="71" t="s">
        <v>1903</v>
      </c>
      <c r="N478" s="122">
        <f t="shared" si="78"/>
        <v>80</v>
      </c>
      <c r="O478" s="118" t="s">
        <v>1995</v>
      </c>
      <c r="P478" s="202">
        <v>2</v>
      </c>
      <c r="Q478" s="225">
        <v>42644</v>
      </c>
      <c r="R478" s="225">
        <v>42704</v>
      </c>
      <c r="S478" s="178">
        <f t="shared" si="74"/>
        <v>8.5714285714285712</v>
      </c>
      <c r="T478" s="217">
        <v>1</v>
      </c>
      <c r="U478" s="180">
        <f t="shared" si="80"/>
        <v>8.5714285714285712</v>
      </c>
      <c r="V478" s="181">
        <f t="shared" si="81"/>
        <v>8.5714285714285712</v>
      </c>
      <c r="W478" s="181">
        <f t="shared" si="82"/>
        <v>8.5714285714285712</v>
      </c>
      <c r="X478" s="187" t="s">
        <v>2152</v>
      </c>
      <c r="Y478" s="123">
        <f t="shared" si="79"/>
        <v>82</v>
      </c>
      <c r="Z478" s="332" t="s">
        <v>4114</v>
      </c>
      <c r="AA478" s="59" t="s">
        <v>2078</v>
      </c>
      <c r="AB478" s="163" t="s">
        <v>3886</v>
      </c>
      <c r="AC478" s="407"/>
    </row>
    <row r="479" spans="1:29" ht="152.25" hidden="1" customHeight="1" x14ac:dyDescent="0.25">
      <c r="A479" s="32">
        <v>469</v>
      </c>
      <c r="B479" s="33" t="s">
        <v>1455</v>
      </c>
      <c r="C479" s="42" t="s">
        <v>32</v>
      </c>
      <c r="D479" s="120" t="s">
        <v>33</v>
      </c>
      <c r="E479" s="36">
        <v>299</v>
      </c>
      <c r="F479" s="121" t="s">
        <v>2732</v>
      </c>
      <c r="G479" s="122">
        <f t="shared" si="75"/>
        <v>387</v>
      </c>
      <c r="H479" s="71" t="s">
        <v>1813</v>
      </c>
      <c r="I479" s="122">
        <f t="shared" si="76"/>
        <v>350</v>
      </c>
      <c r="J479" s="61" t="s">
        <v>1818</v>
      </c>
      <c r="K479" s="122">
        <f t="shared" si="77"/>
        <v>214</v>
      </c>
      <c r="L479" s="126">
        <v>299</v>
      </c>
      <c r="M479" s="61" t="s">
        <v>1349</v>
      </c>
      <c r="N479" s="122">
        <f t="shared" si="78"/>
        <v>108</v>
      </c>
      <c r="O479" s="118" t="s">
        <v>1992</v>
      </c>
      <c r="P479" s="202">
        <v>1</v>
      </c>
      <c r="Q479" s="225">
        <v>42644</v>
      </c>
      <c r="R479" s="225">
        <v>42734</v>
      </c>
      <c r="S479" s="178">
        <f t="shared" si="74"/>
        <v>12.857142857142858</v>
      </c>
      <c r="T479" s="217">
        <v>1</v>
      </c>
      <c r="U479" s="180">
        <f t="shared" si="80"/>
        <v>12.857142857142858</v>
      </c>
      <c r="V479" s="181">
        <f t="shared" si="81"/>
        <v>12.857142857142858</v>
      </c>
      <c r="W479" s="181">
        <f t="shared" si="82"/>
        <v>12.857142857142858</v>
      </c>
      <c r="X479" s="187" t="s">
        <v>2150</v>
      </c>
      <c r="Y479" s="123">
        <f t="shared" si="79"/>
        <v>158</v>
      </c>
      <c r="Z479" s="332" t="s">
        <v>4114</v>
      </c>
      <c r="AA479" s="59" t="s">
        <v>2078</v>
      </c>
      <c r="AB479" s="163" t="s">
        <v>3886</v>
      </c>
      <c r="AC479" s="407"/>
    </row>
    <row r="480" spans="1:29" ht="152.25" hidden="1" customHeight="1" x14ac:dyDescent="0.25">
      <c r="A480" s="32">
        <v>470</v>
      </c>
      <c r="B480" s="33" t="s">
        <v>1456</v>
      </c>
      <c r="C480" s="42" t="s">
        <v>32</v>
      </c>
      <c r="D480" s="120" t="s">
        <v>33</v>
      </c>
      <c r="E480" s="125"/>
      <c r="F480" s="121" t="s">
        <v>2732</v>
      </c>
      <c r="G480" s="122">
        <f t="shared" si="75"/>
        <v>387</v>
      </c>
      <c r="H480" s="71" t="s">
        <v>1813</v>
      </c>
      <c r="I480" s="122">
        <f t="shared" si="76"/>
        <v>350</v>
      </c>
      <c r="J480" s="61" t="s">
        <v>1819</v>
      </c>
      <c r="K480" s="122">
        <f t="shared" si="77"/>
        <v>98</v>
      </c>
      <c r="L480" s="126">
        <v>299</v>
      </c>
      <c r="M480" s="61" t="s">
        <v>1901</v>
      </c>
      <c r="N480" s="122">
        <f t="shared" si="78"/>
        <v>62</v>
      </c>
      <c r="O480" s="61" t="s">
        <v>1996</v>
      </c>
      <c r="P480" s="202">
        <v>2</v>
      </c>
      <c r="Q480" s="225">
        <v>42736</v>
      </c>
      <c r="R480" s="225">
        <v>42947</v>
      </c>
      <c r="S480" s="178">
        <f t="shared" si="74"/>
        <v>30.142857142857142</v>
      </c>
      <c r="T480" s="217">
        <v>1</v>
      </c>
      <c r="U480" s="180">
        <f t="shared" si="80"/>
        <v>30.142857142857142</v>
      </c>
      <c r="V480" s="181">
        <f t="shared" si="81"/>
        <v>0</v>
      </c>
      <c r="W480" s="181">
        <f t="shared" si="82"/>
        <v>0</v>
      </c>
      <c r="X480" s="187" t="s">
        <v>3599</v>
      </c>
      <c r="Y480" s="123">
        <f t="shared" si="79"/>
        <v>213</v>
      </c>
      <c r="Z480" s="332" t="s">
        <v>4114</v>
      </c>
      <c r="AA480" s="59" t="s">
        <v>2078</v>
      </c>
      <c r="AB480" s="163" t="s">
        <v>3886</v>
      </c>
      <c r="AC480" s="407"/>
    </row>
    <row r="481" spans="1:29" ht="152.25" hidden="1" customHeight="1" x14ac:dyDescent="0.25">
      <c r="A481" s="32">
        <v>471</v>
      </c>
      <c r="B481" s="33" t="s">
        <v>1458</v>
      </c>
      <c r="C481" s="34" t="s">
        <v>32</v>
      </c>
      <c r="D481" s="113" t="s">
        <v>33</v>
      </c>
      <c r="E481" s="36">
        <v>300</v>
      </c>
      <c r="F481" s="121" t="s">
        <v>2606</v>
      </c>
      <c r="G481" s="122">
        <f t="shared" si="75"/>
        <v>389</v>
      </c>
      <c r="H481" s="71" t="s">
        <v>1717</v>
      </c>
      <c r="I481" s="122">
        <f t="shared" si="76"/>
        <v>320</v>
      </c>
      <c r="J481" s="61" t="s">
        <v>1822</v>
      </c>
      <c r="K481" s="122">
        <f t="shared" si="77"/>
        <v>160</v>
      </c>
      <c r="L481" s="126">
        <v>300</v>
      </c>
      <c r="M481" s="61" t="s">
        <v>1904</v>
      </c>
      <c r="N481" s="122">
        <f t="shared" si="78"/>
        <v>346</v>
      </c>
      <c r="O481" s="61" t="s">
        <v>1997</v>
      </c>
      <c r="P481" s="202">
        <v>2</v>
      </c>
      <c r="Q481" s="191">
        <v>42673</v>
      </c>
      <c r="R481" s="191">
        <v>43008</v>
      </c>
      <c r="S481" s="178">
        <f t="shared" si="74"/>
        <v>47.857142857142854</v>
      </c>
      <c r="T481" s="217">
        <v>1</v>
      </c>
      <c r="U481" s="180">
        <f t="shared" si="80"/>
        <v>47.857142857142854</v>
      </c>
      <c r="V481" s="181">
        <f t="shared" si="81"/>
        <v>0</v>
      </c>
      <c r="W481" s="181">
        <f t="shared" si="82"/>
        <v>0</v>
      </c>
      <c r="X481" s="187" t="s">
        <v>3629</v>
      </c>
      <c r="Y481" s="123">
        <f t="shared" si="79"/>
        <v>234</v>
      </c>
      <c r="Z481" s="334" t="s">
        <v>3136</v>
      </c>
      <c r="AA481" s="59" t="s">
        <v>2078</v>
      </c>
      <c r="AB481" s="163" t="s">
        <v>3886</v>
      </c>
      <c r="AC481" s="407"/>
    </row>
    <row r="482" spans="1:29" ht="152.25" hidden="1" customHeight="1" x14ac:dyDescent="0.25">
      <c r="A482" s="32">
        <v>472</v>
      </c>
      <c r="B482" s="33" t="s">
        <v>1459</v>
      </c>
      <c r="C482" s="34" t="s">
        <v>32</v>
      </c>
      <c r="D482" s="113" t="s">
        <v>33</v>
      </c>
      <c r="E482" s="36">
        <v>301</v>
      </c>
      <c r="F482" s="121" t="s">
        <v>2607</v>
      </c>
      <c r="G482" s="122">
        <f t="shared" si="75"/>
        <v>388</v>
      </c>
      <c r="H482" s="61" t="s">
        <v>1718</v>
      </c>
      <c r="I482" s="122">
        <f t="shared" si="76"/>
        <v>271</v>
      </c>
      <c r="J482" s="61" t="s">
        <v>1822</v>
      </c>
      <c r="K482" s="122">
        <f t="shared" si="77"/>
        <v>160</v>
      </c>
      <c r="L482" s="126">
        <v>301</v>
      </c>
      <c r="M482" s="61" t="s">
        <v>1905</v>
      </c>
      <c r="N482" s="122">
        <f t="shared" si="78"/>
        <v>345</v>
      </c>
      <c r="O482" s="61" t="s">
        <v>1998</v>
      </c>
      <c r="P482" s="202">
        <v>2</v>
      </c>
      <c r="Q482" s="191">
        <v>42673</v>
      </c>
      <c r="R482" s="191">
        <v>43008</v>
      </c>
      <c r="S482" s="178">
        <f t="shared" si="74"/>
        <v>47.857142857142854</v>
      </c>
      <c r="T482" s="217">
        <v>1</v>
      </c>
      <c r="U482" s="180">
        <f t="shared" si="80"/>
        <v>47.857142857142854</v>
      </c>
      <c r="V482" s="181">
        <f t="shared" si="81"/>
        <v>0</v>
      </c>
      <c r="W482" s="181">
        <f t="shared" si="82"/>
        <v>0</v>
      </c>
      <c r="X482" s="187" t="s">
        <v>3629</v>
      </c>
      <c r="Y482" s="123">
        <f t="shared" si="79"/>
        <v>234</v>
      </c>
      <c r="Z482" s="334" t="s">
        <v>3136</v>
      </c>
      <c r="AA482" s="59" t="s">
        <v>2078</v>
      </c>
      <c r="AB482" s="163" t="s">
        <v>3886</v>
      </c>
      <c r="AC482" s="407"/>
    </row>
    <row r="483" spans="1:29" ht="204.75" hidden="1" customHeight="1" x14ac:dyDescent="0.25">
      <c r="A483" s="32">
        <v>473</v>
      </c>
      <c r="B483" s="33" t="s">
        <v>2858</v>
      </c>
      <c r="C483" s="42" t="s">
        <v>32</v>
      </c>
      <c r="D483" s="120" t="s">
        <v>33</v>
      </c>
      <c r="E483" s="36">
        <v>302</v>
      </c>
      <c r="F483" s="121" t="s">
        <v>2608</v>
      </c>
      <c r="G483" s="122">
        <f t="shared" si="75"/>
        <v>386</v>
      </c>
      <c r="H483" s="61" t="s">
        <v>1719</v>
      </c>
      <c r="I483" s="122">
        <f t="shared" si="76"/>
        <v>243</v>
      </c>
      <c r="J483" s="61" t="s">
        <v>1823</v>
      </c>
      <c r="K483" s="123">
        <f t="shared" si="77"/>
        <v>384</v>
      </c>
      <c r="L483" s="124">
        <v>302</v>
      </c>
      <c r="M483" s="71" t="s">
        <v>1906</v>
      </c>
      <c r="N483" s="122">
        <f t="shared" si="78"/>
        <v>367</v>
      </c>
      <c r="O483" s="71" t="s">
        <v>1999</v>
      </c>
      <c r="P483" s="227">
        <v>5</v>
      </c>
      <c r="Q483" s="203">
        <v>42643</v>
      </c>
      <c r="R483" s="203">
        <v>42824</v>
      </c>
      <c r="S483" s="178">
        <f t="shared" si="74"/>
        <v>25.857142857142858</v>
      </c>
      <c r="T483" s="217">
        <v>1</v>
      </c>
      <c r="U483" s="180">
        <f t="shared" si="80"/>
        <v>25.857142857142858</v>
      </c>
      <c r="V483" s="181">
        <f t="shared" si="81"/>
        <v>0</v>
      </c>
      <c r="W483" s="181">
        <f t="shared" si="82"/>
        <v>0</v>
      </c>
      <c r="X483" s="56" t="s">
        <v>2766</v>
      </c>
      <c r="Y483" s="123">
        <f t="shared" si="79"/>
        <v>265</v>
      </c>
      <c r="Z483" s="333" t="s">
        <v>3138</v>
      </c>
      <c r="AA483" s="59" t="s">
        <v>2078</v>
      </c>
      <c r="AB483" s="163" t="s">
        <v>3886</v>
      </c>
      <c r="AC483" s="407"/>
    </row>
    <row r="484" spans="1:29" ht="152.25" hidden="1" customHeight="1" x14ac:dyDescent="0.25">
      <c r="A484" s="32">
        <v>474</v>
      </c>
      <c r="B484" s="33" t="s">
        <v>2859</v>
      </c>
      <c r="C484" s="42" t="s">
        <v>32</v>
      </c>
      <c r="D484" s="120" t="s">
        <v>33</v>
      </c>
      <c r="E484" s="36">
        <v>303</v>
      </c>
      <c r="F484" s="121" t="s">
        <v>2609</v>
      </c>
      <c r="G484" s="122">
        <f t="shared" si="75"/>
        <v>388</v>
      </c>
      <c r="H484" s="61" t="s">
        <v>1720</v>
      </c>
      <c r="I484" s="122">
        <f t="shared" si="76"/>
        <v>112</v>
      </c>
      <c r="J484" s="61" t="s">
        <v>1824</v>
      </c>
      <c r="K484" s="123">
        <f t="shared" si="77"/>
        <v>175</v>
      </c>
      <c r="L484" s="124">
        <v>303</v>
      </c>
      <c r="M484" s="61" t="s">
        <v>1907</v>
      </c>
      <c r="N484" s="122">
        <f t="shared" si="78"/>
        <v>57</v>
      </c>
      <c r="O484" s="71" t="s">
        <v>2000</v>
      </c>
      <c r="P484" s="202">
        <v>1</v>
      </c>
      <c r="Q484" s="203">
        <v>42633</v>
      </c>
      <c r="R484" s="203">
        <v>42732</v>
      </c>
      <c r="S484" s="178">
        <f t="shared" si="74"/>
        <v>14.142857142857142</v>
      </c>
      <c r="T484" s="217">
        <v>1</v>
      </c>
      <c r="U484" s="180">
        <f t="shared" si="80"/>
        <v>14.142857142857142</v>
      </c>
      <c r="V484" s="181">
        <f t="shared" si="81"/>
        <v>14.142857142857142</v>
      </c>
      <c r="W484" s="181">
        <f t="shared" si="82"/>
        <v>14.142857142857142</v>
      </c>
      <c r="X484" s="56" t="s">
        <v>2122</v>
      </c>
      <c r="Y484" s="123">
        <f t="shared" si="79"/>
        <v>73</v>
      </c>
      <c r="Z484" s="333" t="s">
        <v>2080</v>
      </c>
      <c r="AA484" s="59" t="s">
        <v>2078</v>
      </c>
      <c r="AB484" s="163" t="s">
        <v>3886</v>
      </c>
      <c r="AC484" s="407"/>
    </row>
    <row r="485" spans="1:29" ht="151.5" hidden="1" customHeight="1" x14ac:dyDescent="0.25">
      <c r="A485" s="32">
        <v>475</v>
      </c>
      <c r="B485" s="33" t="s">
        <v>1461</v>
      </c>
      <c r="C485" s="42" t="s">
        <v>32</v>
      </c>
      <c r="D485" s="120" t="s">
        <v>33</v>
      </c>
      <c r="E485" s="36">
        <v>304</v>
      </c>
      <c r="F485" s="121" t="s">
        <v>2733</v>
      </c>
      <c r="G485" s="122">
        <f t="shared" si="75"/>
        <v>389</v>
      </c>
      <c r="H485" s="61" t="s">
        <v>1721</v>
      </c>
      <c r="I485" s="122">
        <f t="shared" si="76"/>
        <v>188</v>
      </c>
      <c r="J485" s="61" t="s">
        <v>1818</v>
      </c>
      <c r="K485" s="122">
        <f t="shared" si="77"/>
        <v>214</v>
      </c>
      <c r="L485" s="126">
        <v>304</v>
      </c>
      <c r="M485" s="61" t="s">
        <v>1349</v>
      </c>
      <c r="N485" s="122">
        <f t="shared" si="78"/>
        <v>108</v>
      </c>
      <c r="O485" s="118" t="s">
        <v>1992</v>
      </c>
      <c r="P485" s="202">
        <v>1</v>
      </c>
      <c r="Q485" s="225">
        <v>42644</v>
      </c>
      <c r="R485" s="225">
        <v>42734</v>
      </c>
      <c r="S485" s="178">
        <f t="shared" si="74"/>
        <v>12.857142857142858</v>
      </c>
      <c r="T485" s="217">
        <v>1</v>
      </c>
      <c r="U485" s="180">
        <f t="shared" si="80"/>
        <v>12.857142857142858</v>
      </c>
      <c r="V485" s="181">
        <f t="shared" si="81"/>
        <v>12.857142857142858</v>
      </c>
      <c r="W485" s="181">
        <f t="shared" si="82"/>
        <v>12.857142857142858</v>
      </c>
      <c r="X485" s="187" t="s">
        <v>2150</v>
      </c>
      <c r="Y485" s="123">
        <f t="shared" si="79"/>
        <v>158</v>
      </c>
      <c r="Z485" s="332" t="s">
        <v>4114</v>
      </c>
      <c r="AA485" s="59" t="s">
        <v>2078</v>
      </c>
      <c r="AB485" s="163" t="s">
        <v>3886</v>
      </c>
      <c r="AC485" s="407"/>
    </row>
    <row r="486" spans="1:29" ht="151.5" hidden="1" customHeight="1" x14ac:dyDescent="0.25">
      <c r="A486" s="32">
        <v>476</v>
      </c>
      <c r="B486" s="33" t="s">
        <v>1463</v>
      </c>
      <c r="C486" s="42" t="s">
        <v>32</v>
      </c>
      <c r="D486" s="120" t="s">
        <v>33</v>
      </c>
      <c r="E486" s="125"/>
      <c r="F486" s="121" t="s">
        <v>2733</v>
      </c>
      <c r="G486" s="122">
        <f t="shared" si="75"/>
        <v>389</v>
      </c>
      <c r="H486" s="61" t="s">
        <v>1721</v>
      </c>
      <c r="I486" s="122">
        <f t="shared" si="76"/>
        <v>188</v>
      </c>
      <c r="J486" s="61" t="s">
        <v>1819</v>
      </c>
      <c r="K486" s="122">
        <f t="shared" si="77"/>
        <v>98</v>
      </c>
      <c r="L486" s="126">
        <v>304</v>
      </c>
      <c r="M486" s="61" t="s">
        <v>1901</v>
      </c>
      <c r="N486" s="122">
        <f t="shared" si="78"/>
        <v>62</v>
      </c>
      <c r="O486" s="71" t="s">
        <v>2096</v>
      </c>
      <c r="P486" s="202">
        <v>4</v>
      </c>
      <c r="Q486" s="225">
        <v>42736</v>
      </c>
      <c r="R486" s="225">
        <v>42916</v>
      </c>
      <c r="S486" s="178">
        <f t="shared" si="74"/>
        <v>25.714285714285715</v>
      </c>
      <c r="T486" s="217">
        <v>1</v>
      </c>
      <c r="U486" s="180">
        <f t="shared" si="80"/>
        <v>25.714285714285715</v>
      </c>
      <c r="V486" s="181">
        <f t="shared" si="81"/>
        <v>0</v>
      </c>
      <c r="W486" s="181">
        <f t="shared" si="82"/>
        <v>0</v>
      </c>
      <c r="X486" s="187" t="s">
        <v>3600</v>
      </c>
      <c r="Y486" s="123">
        <f t="shared" si="79"/>
        <v>292</v>
      </c>
      <c r="Z486" s="332" t="s">
        <v>4114</v>
      </c>
      <c r="AA486" s="59" t="s">
        <v>2078</v>
      </c>
      <c r="AB486" s="163" t="s">
        <v>3886</v>
      </c>
      <c r="AC486" s="407"/>
    </row>
    <row r="487" spans="1:29" ht="153" hidden="1" customHeight="1" x14ac:dyDescent="0.25">
      <c r="A487" s="32">
        <v>477</v>
      </c>
      <c r="B487" s="33" t="s">
        <v>1464</v>
      </c>
      <c r="C487" s="34" t="s">
        <v>32</v>
      </c>
      <c r="D487" s="113" t="s">
        <v>33</v>
      </c>
      <c r="E487" s="36">
        <v>305</v>
      </c>
      <c r="F487" s="121" t="s">
        <v>2610</v>
      </c>
      <c r="G487" s="122">
        <f t="shared" si="75"/>
        <v>389</v>
      </c>
      <c r="H487" s="61" t="s">
        <v>1722</v>
      </c>
      <c r="I487" s="122">
        <f t="shared" si="76"/>
        <v>128</v>
      </c>
      <c r="J487" s="61" t="s">
        <v>1825</v>
      </c>
      <c r="K487" s="122">
        <f t="shared" si="77"/>
        <v>147</v>
      </c>
      <c r="L487" s="126">
        <v>305</v>
      </c>
      <c r="M487" s="61" t="s">
        <v>1904</v>
      </c>
      <c r="N487" s="122">
        <f t="shared" si="78"/>
        <v>346</v>
      </c>
      <c r="O487" s="61" t="s">
        <v>2001</v>
      </c>
      <c r="P487" s="202">
        <v>2</v>
      </c>
      <c r="Q487" s="191">
        <v>42673</v>
      </c>
      <c r="R487" s="191">
        <v>43008</v>
      </c>
      <c r="S487" s="178">
        <f t="shared" si="74"/>
        <v>47.857142857142854</v>
      </c>
      <c r="T487" s="217">
        <v>1</v>
      </c>
      <c r="U487" s="180">
        <f t="shared" si="80"/>
        <v>47.857142857142854</v>
      </c>
      <c r="V487" s="181">
        <f t="shared" si="81"/>
        <v>0</v>
      </c>
      <c r="W487" s="181">
        <f t="shared" si="82"/>
        <v>0</v>
      </c>
      <c r="X487" s="187" t="s">
        <v>3629</v>
      </c>
      <c r="Y487" s="123">
        <f t="shared" si="79"/>
        <v>234</v>
      </c>
      <c r="Z487" s="334" t="s">
        <v>3136</v>
      </c>
      <c r="AA487" s="59" t="s">
        <v>2078</v>
      </c>
      <c r="AB487" s="163" t="s">
        <v>3886</v>
      </c>
      <c r="AC487" s="407"/>
    </row>
    <row r="488" spans="1:29" ht="137.25" hidden="1" customHeight="1" x14ac:dyDescent="0.25">
      <c r="A488" s="32">
        <v>478</v>
      </c>
      <c r="B488" s="33" t="s">
        <v>1466</v>
      </c>
      <c r="C488" s="34" t="s">
        <v>32</v>
      </c>
      <c r="D488" s="113" t="s">
        <v>33</v>
      </c>
      <c r="E488" s="36">
        <v>306</v>
      </c>
      <c r="F488" s="127" t="s">
        <v>2611</v>
      </c>
      <c r="G488" s="122">
        <f t="shared" si="75"/>
        <v>389</v>
      </c>
      <c r="H488" s="61" t="s">
        <v>1723</v>
      </c>
      <c r="I488" s="122">
        <f t="shared" si="76"/>
        <v>258</v>
      </c>
      <c r="J488" s="61" t="s">
        <v>1822</v>
      </c>
      <c r="K488" s="122">
        <f t="shared" si="77"/>
        <v>160</v>
      </c>
      <c r="L488" s="126">
        <v>306</v>
      </c>
      <c r="M488" s="61" t="s">
        <v>1904</v>
      </c>
      <c r="N488" s="122">
        <f t="shared" si="78"/>
        <v>346</v>
      </c>
      <c r="O488" s="61" t="s">
        <v>2002</v>
      </c>
      <c r="P488" s="202">
        <v>2</v>
      </c>
      <c r="Q488" s="191">
        <v>42673</v>
      </c>
      <c r="R488" s="191">
        <v>43008</v>
      </c>
      <c r="S488" s="178">
        <f t="shared" si="74"/>
        <v>47.857142857142854</v>
      </c>
      <c r="T488" s="217">
        <v>1</v>
      </c>
      <c r="U488" s="180">
        <f t="shared" si="80"/>
        <v>47.857142857142854</v>
      </c>
      <c r="V488" s="181">
        <f t="shared" si="81"/>
        <v>0</v>
      </c>
      <c r="W488" s="181">
        <f t="shared" si="82"/>
        <v>0</v>
      </c>
      <c r="X488" s="187" t="s">
        <v>3629</v>
      </c>
      <c r="Y488" s="123">
        <f t="shared" si="79"/>
        <v>234</v>
      </c>
      <c r="Z488" s="334" t="s">
        <v>3136</v>
      </c>
      <c r="AA488" s="59" t="s">
        <v>2078</v>
      </c>
      <c r="AB488" s="163" t="s">
        <v>3886</v>
      </c>
      <c r="AC488" s="407"/>
    </row>
    <row r="489" spans="1:29" ht="153" hidden="1" customHeight="1" x14ac:dyDescent="0.25">
      <c r="A489" s="32">
        <v>479</v>
      </c>
      <c r="B489" s="33" t="s">
        <v>1467</v>
      </c>
      <c r="C489" s="42" t="s">
        <v>32</v>
      </c>
      <c r="D489" s="120" t="s">
        <v>33</v>
      </c>
      <c r="E489" s="36">
        <v>307</v>
      </c>
      <c r="F489" s="121" t="s">
        <v>2734</v>
      </c>
      <c r="G489" s="122">
        <f t="shared" si="75"/>
        <v>389</v>
      </c>
      <c r="H489" s="61" t="s">
        <v>1724</v>
      </c>
      <c r="I489" s="122">
        <f t="shared" si="76"/>
        <v>336</v>
      </c>
      <c r="J489" s="61" t="s">
        <v>1819</v>
      </c>
      <c r="K489" s="122">
        <f t="shared" si="77"/>
        <v>98</v>
      </c>
      <c r="L489" s="126">
        <v>307</v>
      </c>
      <c r="M489" s="61" t="s">
        <v>1901</v>
      </c>
      <c r="N489" s="122">
        <f t="shared" si="78"/>
        <v>62</v>
      </c>
      <c r="O489" s="71" t="s">
        <v>2097</v>
      </c>
      <c r="P489" s="227">
        <v>4</v>
      </c>
      <c r="Q489" s="225">
        <v>42736</v>
      </c>
      <c r="R489" s="225">
        <v>42947</v>
      </c>
      <c r="S489" s="178">
        <f t="shared" si="74"/>
        <v>30.142857142857142</v>
      </c>
      <c r="T489" s="217">
        <v>1</v>
      </c>
      <c r="U489" s="180">
        <f t="shared" si="80"/>
        <v>30.142857142857142</v>
      </c>
      <c r="V489" s="181">
        <f t="shared" si="81"/>
        <v>0</v>
      </c>
      <c r="W489" s="181">
        <f t="shared" si="82"/>
        <v>0</v>
      </c>
      <c r="X489" s="187" t="s">
        <v>3601</v>
      </c>
      <c r="Y489" s="123">
        <f t="shared" si="79"/>
        <v>292</v>
      </c>
      <c r="Z489" s="332" t="s">
        <v>4114</v>
      </c>
      <c r="AA489" s="59" t="s">
        <v>2078</v>
      </c>
      <c r="AB489" s="163" t="s">
        <v>3886</v>
      </c>
      <c r="AC489" s="407"/>
    </row>
    <row r="490" spans="1:29" ht="195" hidden="1" customHeight="1" x14ac:dyDescent="0.25">
      <c r="A490" s="32">
        <v>480</v>
      </c>
      <c r="B490" s="33" t="s">
        <v>1468</v>
      </c>
      <c r="C490" s="42" t="s">
        <v>32</v>
      </c>
      <c r="D490" s="120" t="s">
        <v>33</v>
      </c>
      <c r="E490" s="36">
        <v>308</v>
      </c>
      <c r="F490" s="121" t="s">
        <v>2612</v>
      </c>
      <c r="G490" s="122">
        <f t="shared" si="75"/>
        <v>387</v>
      </c>
      <c r="H490" s="61" t="s">
        <v>1725</v>
      </c>
      <c r="I490" s="122">
        <f t="shared" si="76"/>
        <v>90</v>
      </c>
      <c r="J490" s="71" t="s">
        <v>1823</v>
      </c>
      <c r="K490" s="123">
        <f t="shared" si="77"/>
        <v>384</v>
      </c>
      <c r="L490" s="124">
        <v>308</v>
      </c>
      <c r="M490" s="71" t="s">
        <v>1908</v>
      </c>
      <c r="N490" s="122">
        <f t="shared" si="78"/>
        <v>370</v>
      </c>
      <c r="O490" s="71" t="s">
        <v>2003</v>
      </c>
      <c r="P490" s="202">
        <v>4</v>
      </c>
      <c r="Q490" s="203">
        <v>42643</v>
      </c>
      <c r="R490" s="203">
        <v>42824</v>
      </c>
      <c r="S490" s="178">
        <f t="shared" si="74"/>
        <v>25.857142857142858</v>
      </c>
      <c r="T490" s="217">
        <v>1</v>
      </c>
      <c r="U490" s="180">
        <f t="shared" si="80"/>
        <v>25.857142857142858</v>
      </c>
      <c r="V490" s="181">
        <f t="shared" si="81"/>
        <v>0</v>
      </c>
      <c r="W490" s="181">
        <f t="shared" si="82"/>
        <v>0</v>
      </c>
      <c r="X490" s="56" t="s">
        <v>2766</v>
      </c>
      <c r="Y490" s="123">
        <f t="shared" si="79"/>
        <v>265</v>
      </c>
      <c r="Z490" s="333" t="s">
        <v>3138</v>
      </c>
      <c r="AA490" s="59" t="s">
        <v>2078</v>
      </c>
      <c r="AB490" s="163" t="s">
        <v>3886</v>
      </c>
      <c r="AC490" s="407"/>
    </row>
    <row r="491" spans="1:29" ht="152.25" hidden="1" customHeight="1" x14ac:dyDescent="0.25">
      <c r="A491" s="32">
        <v>481</v>
      </c>
      <c r="B491" s="33" t="s">
        <v>2860</v>
      </c>
      <c r="C491" s="42" t="s">
        <v>32</v>
      </c>
      <c r="D491" s="120" t="s">
        <v>33</v>
      </c>
      <c r="E491" s="36">
        <v>309</v>
      </c>
      <c r="F491" s="121" t="s">
        <v>2613</v>
      </c>
      <c r="G491" s="122">
        <f t="shared" si="75"/>
        <v>374</v>
      </c>
      <c r="H491" s="61" t="s">
        <v>1726</v>
      </c>
      <c r="I491" s="122">
        <f t="shared" si="76"/>
        <v>208</v>
      </c>
      <c r="J491" s="61" t="s">
        <v>1826</v>
      </c>
      <c r="K491" s="123">
        <f t="shared" si="77"/>
        <v>141</v>
      </c>
      <c r="L491" s="124">
        <v>309</v>
      </c>
      <c r="M491" s="61" t="s">
        <v>1909</v>
      </c>
      <c r="N491" s="122">
        <f t="shared" si="78"/>
        <v>387</v>
      </c>
      <c r="O491" s="71" t="s">
        <v>2004</v>
      </c>
      <c r="P491" s="202">
        <v>1</v>
      </c>
      <c r="Q491" s="203">
        <v>42614</v>
      </c>
      <c r="R491" s="203">
        <v>42735</v>
      </c>
      <c r="S491" s="178">
        <f t="shared" si="74"/>
        <v>17.285714285714285</v>
      </c>
      <c r="T491" s="217">
        <v>1</v>
      </c>
      <c r="U491" s="180">
        <f t="shared" si="80"/>
        <v>17.285714285714285</v>
      </c>
      <c r="V491" s="181">
        <f t="shared" si="81"/>
        <v>17.285714285714285</v>
      </c>
      <c r="W491" s="181">
        <f t="shared" si="82"/>
        <v>17.285714285714285</v>
      </c>
      <c r="X491" s="39" t="s">
        <v>2176</v>
      </c>
      <c r="Y491" s="123">
        <f t="shared" si="79"/>
        <v>44</v>
      </c>
      <c r="Z491" s="333" t="s">
        <v>1727</v>
      </c>
      <c r="AA491" s="59" t="s">
        <v>2078</v>
      </c>
      <c r="AB491" s="163" t="s">
        <v>3886</v>
      </c>
      <c r="AC491" s="407"/>
    </row>
    <row r="492" spans="1:29" ht="153" hidden="1" customHeight="1" x14ac:dyDescent="0.25">
      <c r="A492" s="32">
        <v>482</v>
      </c>
      <c r="B492" s="33" t="s">
        <v>2861</v>
      </c>
      <c r="C492" s="42" t="s">
        <v>32</v>
      </c>
      <c r="D492" s="120" t="s">
        <v>33</v>
      </c>
      <c r="E492" s="36">
        <v>310</v>
      </c>
      <c r="F492" s="121" t="s">
        <v>2614</v>
      </c>
      <c r="G492" s="122">
        <f t="shared" si="75"/>
        <v>387</v>
      </c>
      <c r="H492" s="61" t="s">
        <v>2110</v>
      </c>
      <c r="I492" s="122">
        <f t="shared" si="76"/>
        <v>205</v>
      </c>
      <c r="J492" s="61" t="s">
        <v>1826</v>
      </c>
      <c r="K492" s="123">
        <f t="shared" si="77"/>
        <v>141</v>
      </c>
      <c r="L492" s="124">
        <v>310</v>
      </c>
      <c r="M492" s="61" t="s">
        <v>1909</v>
      </c>
      <c r="N492" s="122">
        <f t="shared" si="78"/>
        <v>387</v>
      </c>
      <c r="O492" s="71" t="s">
        <v>2004</v>
      </c>
      <c r="P492" s="202">
        <v>1</v>
      </c>
      <c r="Q492" s="203">
        <v>42614</v>
      </c>
      <c r="R492" s="203">
        <v>42735</v>
      </c>
      <c r="S492" s="178">
        <f t="shared" si="74"/>
        <v>17.285714285714285</v>
      </c>
      <c r="T492" s="217">
        <v>1</v>
      </c>
      <c r="U492" s="180">
        <f t="shared" si="80"/>
        <v>17.285714285714285</v>
      </c>
      <c r="V492" s="181">
        <f t="shared" si="81"/>
        <v>17.285714285714285</v>
      </c>
      <c r="W492" s="181">
        <f t="shared" si="82"/>
        <v>17.285714285714285</v>
      </c>
      <c r="X492" s="39" t="s">
        <v>2176</v>
      </c>
      <c r="Y492" s="123">
        <f t="shared" si="79"/>
        <v>44</v>
      </c>
      <c r="Z492" s="333" t="s">
        <v>1727</v>
      </c>
      <c r="AA492" s="59" t="s">
        <v>2078</v>
      </c>
      <c r="AB492" s="163" t="s">
        <v>3886</v>
      </c>
      <c r="AC492" s="407"/>
    </row>
    <row r="493" spans="1:29" ht="155.25" hidden="1" customHeight="1" x14ac:dyDescent="0.25">
      <c r="A493" s="32">
        <v>483</v>
      </c>
      <c r="B493" s="33" t="s">
        <v>2862</v>
      </c>
      <c r="C493" s="34" t="s">
        <v>32</v>
      </c>
      <c r="D493" s="113" t="s">
        <v>1728</v>
      </c>
      <c r="E493" s="36">
        <v>311</v>
      </c>
      <c r="F493" s="121" t="s">
        <v>2615</v>
      </c>
      <c r="G493" s="122">
        <f t="shared" si="75"/>
        <v>388</v>
      </c>
      <c r="H493" s="61" t="s">
        <v>1729</v>
      </c>
      <c r="I493" s="122">
        <f t="shared" si="76"/>
        <v>314</v>
      </c>
      <c r="J493" s="61" t="s">
        <v>1827</v>
      </c>
      <c r="K493" s="122">
        <f t="shared" si="77"/>
        <v>145</v>
      </c>
      <c r="L493" s="126">
        <v>311</v>
      </c>
      <c r="M493" s="71" t="s">
        <v>1910</v>
      </c>
      <c r="N493" s="122">
        <f t="shared" si="78"/>
        <v>261</v>
      </c>
      <c r="O493" s="71" t="s">
        <v>2005</v>
      </c>
      <c r="P493" s="227">
        <v>2</v>
      </c>
      <c r="Q493" s="191">
        <v>42673</v>
      </c>
      <c r="R493" s="191">
        <v>43008</v>
      </c>
      <c r="S493" s="178">
        <f t="shared" si="74"/>
        <v>47.857142857142854</v>
      </c>
      <c r="T493" s="217">
        <v>1</v>
      </c>
      <c r="U493" s="180">
        <f t="shared" si="80"/>
        <v>47.857142857142854</v>
      </c>
      <c r="V493" s="181">
        <f t="shared" si="81"/>
        <v>0</v>
      </c>
      <c r="W493" s="181">
        <f t="shared" si="82"/>
        <v>0</v>
      </c>
      <c r="X493" s="187" t="s">
        <v>3835</v>
      </c>
      <c r="Y493" s="123">
        <f t="shared" si="79"/>
        <v>233</v>
      </c>
      <c r="Z493" s="334" t="s">
        <v>3136</v>
      </c>
      <c r="AA493" s="59" t="s">
        <v>2078</v>
      </c>
      <c r="AB493" s="163" t="s">
        <v>3886</v>
      </c>
      <c r="AC493" s="407"/>
    </row>
    <row r="494" spans="1:29" ht="156" hidden="1" customHeight="1" x14ac:dyDescent="0.25">
      <c r="A494" s="32">
        <v>484</v>
      </c>
      <c r="B494" s="33" t="s">
        <v>2863</v>
      </c>
      <c r="C494" s="34" t="s">
        <v>32</v>
      </c>
      <c r="D494" s="113" t="s">
        <v>1728</v>
      </c>
      <c r="E494" s="36">
        <v>312</v>
      </c>
      <c r="F494" s="121" t="s">
        <v>2616</v>
      </c>
      <c r="G494" s="122">
        <f t="shared" si="75"/>
        <v>386</v>
      </c>
      <c r="H494" s="61" t="s">
        <v>1730</v>
      </c>
      <c r="I494" s="122">
        <f t="shared" si="76"/>
        <v>207</v>
      </c>
      <c r="J494" s="61" t="s">
        <v>1827</v>
      </c>
      <c r="K494" s="122">
        <f t="shared" si="77"/>
        <v>145</v>
      </c>
      <c r="L494" s="126">
        <v>312</v>
      </c>
      <c r="M494" s="71" t="s">
        <v>1911</v>
      </c>
      <c r="N494" s="122">
        <f t="shared" si="78"/>
        <v>260</v>
      </c>
      <c r="O494" s="71" t="s">
        <v>2005</v>
      </c>
      <c r="P494" s="227">
        <v>2</v>
      </c>
      <c r="Q494" s="191">
        <v>42673</v>
      </c>
      <c r="R494" s="191">
        <v>43038</v>
      </c>
      <c r="S494" s="178">
        <f t="shared" si="74"/>
        <v>52.142857142857146</v>
      </c>
      <c r="T494" s="217">
        <v>1</v>
      </c>
      <c r="U494" s="180">
        <f t="shared" si="80"/>
        <v>52.142857142857146</v>
      </c>
      <c r="V494" s="181">
        <f t="shared" si="81"/>
        <v>0</v>
      </c>
      <c r="W494" s="181">
        <f t="shared" si="82"/>
        <v>0</v>
      </c>
      <c r="X494" s="187" t="s">
        <v>3836</v>
      </c>
      <c r="Y494" s="123">
        <f t="shared" si="79"/>
        <v>232</v>
      </c>
      <c r="Z494" s="334" t="s">
        <v>3136</v>
      </c>
      <c r="AA494" s="59" t="s">
        <v>2078</v>
      </c>
      <c r="AB494" s="163" t="s">
        <v>3886</v>
      </c>
      <c r="AC494" s="407"/>
    </row>
    <row r="495" spans="1:29" ht="153" hidden="1" customHeight="1" x14ac:dyDescent="0.25">
      <c r="A495" s="32">
        <v>485</v>
      </c>
      <c r="B495" s="33" t="s">
        <v>1477</v>
      </c>
      <c r="C495" s="34" t="s">
        <v>32</v>
      </c>
      <c r="D495" s="113" t="s">
        <v>33</v>
      </c>
      <c r="E495" s="36">
        <v>313</v>
      </c>
      <c r="F495" s="121" t="s">
        <v>2617</v>
      </c>
      <c r="G495" s="122">
        <f t="shared" si="75"/>
        <v>384</v>
      </c>
      <c r="H495" s="128" t="s">
        <v>2111</v>
      </c>
      <c r="I495" s="122">
        <f t="shared" si="76"/>
        <v>390</v>
      </c>
      <c r="J495" s="61" t="s">
        <v>1828</v>
      </c>
      <c r="K495" s="122">
        <f t="shared" si="77"/>
        <v>186</v>
      </c>
      <c r="L495" s="126">
        <v>313</v>
      </c>
      <c r="M495" s="61" t="s">
        <v>1912</v>
      </c>
      <c r="N495" s="122">
        <f t="shared" si="78"/>
        <v>176</v>
      </c>
      <c r="O495" s="71" t="s">
        <v>2006</v>
      </c>
      <c r="P495" s="227">
        <v>2</v>
      </c>
      <c r="Q495" s="191">
        <v>42673</v>
      </c>
      <c r="R495" s="191">
        <v>42824</v>
      </c>
      <c r="S495" s="178">
        <f t="shared" si="74"/>
        <v>21.571428571428573</v>
      </c>
      <c r="T495" s="217">
        <v>1</v>
      </c>
      <c r="U495" s="180">
        <f t="shared" si="80"/>
        <v>21.571428571428573</v>
      </c>
      <c r="V495" s="181">
        <f t="shared" si="81"/>
        <v>0</v>
      </c>
      <c r="W495" s="181">
        <f t="shared" si="82"/>
        <v>0</v>
      </c>
      <c r="X495" s="187" t="s">
        <v>3548</v>
      </c>
      <c r="Y495" s="123">
        <f t="shared" si="79"/>
        <v>224</v>
      </c>
      <c r="Z495" s="334" t="s">
        <v>3136</v>
      </c>
      <c r="AA495" s="59" t="s">
        <v>2078</v>
      </c>
      <c r="AB495" s="163" t="s">
        <v>3886</v>
      </c>
      <c r="AC495" s="407"/>
    </row>
    <row r="496" spans="1:29" ht="153.75" hidden="1" customHeight="1" x14ac:dyDescent="0.25">
      <c r="A496" s="32">
        <v>486</v>
      </c>
      <c r="B496" s="33" t="s">
        <v>1481</v>
      </c>
      <c r="C496" s="34" t="s">
        <v>32</v>
      </c>
      <c r="D496" s="113" t="s">
        <v>33</v>
      </c>
      <c r="E496" s="36">
        <v>314</v>
      </c>
      <c r="F496" s="121" t="s">
        <v>2618</v>
      </c>
      <c r="G496" s="122">
        <f t="shared" si="75"/>
        <v>385</v>
      </c>
      <c r="H496" s="61" t="s">
        <v>1731</v>
      </c>
      <c r="I496" s="122">
        <f t="shared" si="76"/>
        <v>231</v>
      </c>
      <c r="J496" s="61" t="s">
        <v>1822</v>
      </c>
      <c r="K496" s="122">
        <f t="shared" si="77"/>
        <v>160</v>
      </c>
      <c r="L496" s="126">
        <v>314</v>
      </c>
      <c r="M496" s="61" t="s">
        <v>1904</v>
      </c>
      <c r="N496" s="122">
        <f t="shared" si="78"/>
        <v>346</v>
      </c>
      <c r="O496" s="71" t="s">
        <v>2001</v>
      </c>
      <c r="P496" s="227">
        <v>2</v>
      </c>
      <c r="Q496" s="191">
        <v>42673</v>
      </c>
      <c r="R496" s="191">
        <v>43038</v>
      </c>
      <c r="S496" s="178">
        <f t="shared" si="74"/>
        <v>52.142857142857146</v>
      </c>
      <c r="T496" s="217">
        <v>1</v>
      </c>
      <c r="U496" s="180">
        <f t="shared" si="80"/>
        <v>52.142857142857146</v>
      </c>
      <c r="V496" s="181">
        <f t="shared" si="81"/>
        <v>0</v>
      </c>
      <c r="W496" s="181">
        <f t="shared" si="82"/>
        <v>0</v>
      </c>
      <c r="X496" s="187" t="s">
        <v>3629</v>
      </c>
      <c r="Y496" s="123">
        <f t="shared" si="79"/>
        <v>234</v>
      </c>
      <c r="Z496" s="334" t="s">
        <v>3136</v>
      </c>
      <c r="AA496" s="59" t="s">
        <v>2078</v>
      </c>
      <c r="AB496" s="163" t="s">
        <v>3886</v>
      </c>
      <c r="AC496" s="407"/>
    </row>
    <row r="497" spans="1:29" ht="135" hidden="1" customHeight="1" x14ac:dyDescent="0.25">
      <c r="A497" s="32">
        <v>487</v>
      </c>
      <c r="B497" s="33" t="s">
        <v>1484</v>
      </c>
      <c r="C497" s="42" t="s">
        <v>32</v>
      </c>
      <c r="D497" s="120" t="s">
        <v>33</v>
      </c>
      <c r="E497" s="36">
        <v>315</v>
      </c>
      <c r="F497" s="127" t="s">
        <v>2619</v>
      </c>
      <c r="G497" s="122">
        <f t="shared" si="75"/>
        <v>310</v>
      </c>
      <c r="H497" s="128" t="s">
        <v>1732</v>
      </c>
      <c r="I497" s="122">
        <f t="shared" si="76"/>
        <v>332</v>
      </c>
      <c r="J497" s="61" t="s">
        <v>1829</v>
      </c>
      <c r="K497" s="123">
        <f t="shared" si="77"/>
        <v>63</v>
      </c>
      <c r="L497" s="124">
        <v>315</v>
      </c>
      <c r="M497" s="71" t="s">
        <v>1913</v>
      </c>
      <c r="N497" s="122">
        <f t="shared" si="78"/>
        <v>159</v>
      </c>
      <c r="O497" s="71" t="s">
        <v>3830</v>
      </c>
      <c r="P497" s="227">
        <v>2</v>
      </c>
      <c r="Q497" s="203">
        <v>42614</v>
      </c>
      <c r="R497" s="203">
        <v>42978</v>
      </c>
      <c r="S497" s="178">
        <f t="shared" si="74"/>
        <v>52</v>
      </c>
      <c r="T497" s="217">
        <v>1</v>
      </c>
      <c r="U497" s="180">
        <f t="shared" si="80"/>
        <v>52</v>
      </c>
      <c r="V497" s="181">
        <f t="shared" si="81"/>
        <v>0</v>
      </c>
      <c r="W497" s="181">
        <f t="shared" si="82"/>
        <v>0</v>
      </c>
      <c r="X497" s="49" t="s">
        <v>3829</v>
      </c>
      <c r="Y497" s="123">
        <f t="shared" si="79"/>
        <v>146</v>
      </c>
      <c r="Z497" s="332" t="s">
        <v>3497</v>
      </c>
      <c r="AA497" s="59" t="s">
        <v>2078</v>
      </c>
      <c r="AB497" s="163" t="s">
        <v>3886</v>
      </c>
      <c r="AC497" s="407"/>
    </row>
    <row r="498" spans="1:29" ht="152.25" customHeight="1" x14ac:dyDescent="0.25">
      <c r="A498" s="32">
        <v>488</v>
      </c>
      <c r="B498" s="33" t="s">
        <v>1489</v>
      </c>
      <c r="C498" s="42" t="s">
        <v>32</v>
      </c>
      <c r="D498" s="120" t="s">
        <v>1728</v>
      </c>
      <c r="E498" s="36">
        <v>316</v>
      </c>
      <c r="F498" s="121" t="s">
        <v>2620</v>
      </c>
      <c r="G498" s="122">
        <f t="shared" si="75"/>
        <v>389</v>
      </c>
      <c r="H498" s="61" t="s">
        <v>1733</v>
      </c>
      <c r="I498" s="122">
        <f t="shared" si="76"/>
        <v>229</v>
      </c>
      <c r="J498" s="61" t="s">
        <v>1830</v>
      </c>
      <c r="K498" s="123">
        <f t="shared" si="77"/>
        <v>115</v>
      </c>
      <c r="L498" s="124">
        <v>316</v>
      </c>
      <c r="M498" s="71" t="s">
        <v>1914</v>
      </c>
      <c r="N498" s="122">
        <f t="shared" si="78"/>
        <v>187</v>
      </c>
      <c r="O498" s="118" t="s">
        <v>2007</v>
      </c>
      <c r="P498" s="202">
        <v>39</v>
      </c>
      <c r="Q498" s="203">
        <v>42614</v>
      </c>
      <c r="R498" s="203">
        <v>42977</v>
      </c>
      <c r="S498" s="178">
        <f t="shared" si="74"/>
        <v>51.857142857142854</v>
      </c>
      <c r="T498" s="217">
        <v>0.3</v>
      </c>
      <c r="U498" s="180">
        <f t="shared" si="80"/>
        <v>15.557142857142855</v>
      </c>
      <c r="V498" s="181">
        <f t="shared" si="81"/>
        <v>0</v>
      </c>
      <c r="W498" s="181">
        <f t="shared" si="82"/>
        <v>0</v>
      </c>
      <c r="X498" s="80" t="s">
        <v>2905</v>
      </c>
      <c r="Y498" s="123">
        <f t="shared" si="79"/>
        <v>380</v>
      </c>
      <c r="Z498" s="333" t="s">
        <v>3500</v>
      </c>
      <c r="AA498" s="59" t="s">
        <v>2078</v>
      </c>
      <c r="AB498" s="162" t="str">
        <f ca="1">IF($AD$1&gt;=R498,"VENCIDO","TÉRMINO")</f>
        <v>VENCIDO</v>
      </c>
      <c r="AC498" s="407"/>
    </row>
    <row r="499" spans="1:29" ht="152.25" hidden="1" customHeight="1" x14ac:dyDescent="0.25">
      <c r="A499" s="32">
        <v>489</v>
      </c>
      <c r="B499" s="289" t="s">
        <v>1492</v>
      </c>
      <c r="C499" s="290" t="s">
        <v>32</v>
      </c>
      <c r="D499" s="291" t="s">
        <v>1728</v>
      </c>
      <c r="E499" s="36">
        <v>317</v>
      </c>
      <c r="F499" s="292" t="s">
        <v>2621</v>
      </c>
      <c r="G499" s="122">
        <f t="shared" si="75"/>
        <v>386</v>
      </c>
      <c r="H499" s="293" t="s">
        <v>1734</v>
      </c>
      <c r="I499" s="122">
        <f t="shared" si="76"/>
        <v>342</v>
      </c>
      <c r="J499" s="293" t="s">
        <v>1831</v>
      </c>
      <c r="K499" s="123">
        <f t="shared" si="77"/>
        <v>118</v>
      </c>
      <c r="L499" s="124">
        <v>317</v>
      </c>
      <c r="M499" s="294" t="s">
        <v>1915</v>
      </c>
      <c r="N499" s="122">
        <f t="shared" si="78"/>
        <v>170</v>
      </c>
      <c r="O499" s="281" t="s">
        <v>2008</v>
      </c>
      <c r="P499" s="282">
        <v>2</v>
      </c>
      <c r="Q499" s="283">
        <v>42674</v>
      </c>
      <c r="R499" s="283">
        <v>43039</v>
      </c>
      <c r="S499" s="284">
        <f t="shared" si="74"/>
        <v>52.142857142857146</v>
      </c>
      <c r="T499" s="285">
        <v>1</v>
      </c>
      <c r="U499" s="286">
        <f t="shared" si="80"/>
        <v>52.142857142857146</v>
      </c>
      <c r="V499" s="287">
        <f t="shared" si="81"/>
        <v>0</v>
      </c>
      <c r="W499" s="287">
        <f t="shared" si="82"/>
        <v>0</v>
      </c>
      <c r="X499" s="288" t="s">
        <v>4202</v>
      </c>
      <c r="Y499" s="123">
        <f t="shared" si="79"/>
        <v>328</v>
      </c>
      <c r="Z499" s="333" t="s">
        <v>3138</v>
      </c>
      <c r="AA499" s="59" t="s">
        <v>2078</v>
      </c>
      <c r="AB499" s="163" t="s">
        <v>3886</v>
      </c>
      <c r="AC499" s="407"/>
    </row>
    <row r="500" spans="1:29" ht="174" hidden="1" customHeight="1" x14ac:dyDescent="0.25">
      <c r="A500" s="32">
        <v>490</v>
      </c>
      <c r="B500" s="33" t="s">
        <v>1497</v>
      </c>
      <c r="C500" s="42" t="s">
        <v>32</v>
      </c>
      <c r="D500" s="120" t="s">
        <v>1728</v>
      </c>
      <c r="E500" s="36">
        <v>318</v>
      </c>
      <c r="F500" s="121" t="s">
        <v>2622</v>
      </c>
      <c r="G500" s="122">
        <f t="shared" si="75"/>
        <v>389</v>
      </c>
      <c r="H500" s="61" t="s">
        <v>1735</v>
      </c>
      <c r="I500" s="122">
        <f t="shared" si="76"/>
        <v>283</v>
      </c>
      <c r="J500" s="71" t="s">
        <v>2112</v>
      </c>
      <c r="K500" s="123">
        <f t="shared" si="77"/>
        <v>116</v>
      </c>
      <c r="L500" s="124">
        <v>318</v>
      </c>
      <c r="M500" s="71" t="s">
        <v>1916</v>
      </c>
      <c r="N500" s="122">
        <f t="shared" si="78"/>
        <v>84</v>
      </c>
      <c r="O500" s="71" t="s">
        <v>2707</v>
      </c>
      <c r="P500" s="227">
        <v>1</v>
      </c>
      <c r="Q500" s="203">
        <v>42643</v>
      </c>
      <c r="R500" s="203">
        <v>42735</v>
      </c>
      <c r="S500" s="178">
        <f t="shared" si="74"/>
        <v>13.142857142857142</v>
      </c>
      <c r="T500" s="217">
        <v>1</v>
      </c>
      <c r="U500" s="180">
        <f t="shared" si="80"/>
        <v>13.142857142857142</v>
      </c>
      <c r="V500" s="181">
        <f t="shared" si="81"/>
        <v>13.142857142857142</v>
      </c>
      <c r="W500" s="181">
        <f t="shared" si="82"/>
        <v>13.142857142857142</v>
      </c>
      <c r="X500" s="89" t="s">
        <v>3579</v>
      </c>
      <c r="Y500" s="123">
        <f t="shared" si="79"/>
        <v>112</v>
      </c>
      <c r="Z500" s="333" t="s">
        <v>3138</v>
      </c>
      <c r="AA500" s="59" t="s">
        <v>2078</v>
      </c>
      <c r="AB500" s="163" t="s">
        <v>3886</v>
      </c>
      <c r="AC500" s="407"/>
    </row>
    <row r="501" spans="1:29" ht="153" hidden="1" customHeight="1" x14ac:dyDescent="0.25">
      <c r="A501" s="32">
        <v>491</v>
      </c>
      <c r="B501" s="33" t="s">
        <v>1500</v>
      </c>
      <c r="C501" s="42" t="s">
        <v>32</v>
      </c>
      <c r="D501" s="120" t="s">
        <v>1728</v>
      </c>
      <c r="E501" s="125"/>
      <c r="F501" s="121" t="s">
        <v>2622</v>
      </c>
      <c r="G501" s="122">
        <f t="shared" si="75"/>
        <v>389</v>
      </c>
      <c r="H501" s="61" t="s">
        <v>1735</v>
      </c>
      <c r="I501" s="122">
        <f t="shared" si="76"/>
        <v>283</v>
      </c>
      <c r="J501" s="61" t="s">
        <v>1832</v>
      </c>
      <c r="K501" s="123">
        <f t="shared" si="77"/>
        <v>228</v>
      </c>
      <c r="L501" s="124">
        <v>138</v>
      </c>
      <c r="M501" s="61" t="s">
        <v>1917</v>
      </c>
      <c r="N501" s="122">
        <f t="shared" si="78"/>
        <v>97</v>
      </c>
      <c r="O501" s="71" t="s">
        <v>2009</v>
      </c>
      <c r="P501" s="227">
        <v>2</v>
      </c>
      <c r="Q501" s="203">
        <v>42643</v>
      </c>
      <c r="R501" s="203">
        <v>42735</v>
      </c>
      <c r="S501" s="178">
        <f t="shared" si="74"/>
        <v>13.142857142857142</v>
      </c>
      <c r="T501" s="217">
        <v>1</v>
      </c>
      <c r="U501" s="180">
        <f t="shared" si="80"/>
        <v>13.142857142857142</v>
      </c>
      <c r="V501" s="181">
        <f t="shared" si="81"/>
        <v>13.142857142857142</v>
      </c>
      <c r="W501" s="181">
        <f t="shared" si="82"/>
        <v>13.142857142857142</v>
      </c>
      <c r="X501" s="89" t="s">
        <v>3504</v>
      </c>
      <c r="Y501" s="123">
        <f t="shared" si="79"/>
        <v>371</v>
      </c>
      <c r="Z501" s="333" t="s">
        <v>3138</v>
      </c>
      <c r="AA501" s="59" t="s">
        <v>2078</v>
      </c>
      <c r="AB501" s="163" t="s">
        <v>3886</v>
      </c>
      <c r="AC501" s="407"/>
    </row>
    <row r="502" spans="1:29" ht="153" hidden="1" customHeight="1" x14ac:dyDescent="0.25">
      <c r="A502" s="32">
        <v>492</v>
      </c>
      <c r="B502" s="33" t="s">
        <v>1503</v>
      </c>
      <c r="C502" s="42" t="s">
        <v>32</v>
      </c>
      <c r="D502" s="120" t="s">
        <v>1728</v>
      </c>
      <c r="E502" s="125"/>
      <c r="F502" s="121" t="s">
        <v>2622</v>
      </c>
      <c r="G502" s="122">
        <f t="shared" si="75"/>
        <v>389</v>
      </c>
      <c r="H502" s="61" t="s">
        <v>1735</v>
      </c>
      <c r="I502" s="122">
        <f t="shared" si="76"/>
        <v>283</v>
      </c>
      <c r="J502" s="61" t="s">
        <v>1833</v>
      </c>
      <c r="K502" s="123">
        <f t="shared" si="77"/>
        <v>234</v>
      </c>
      <c r="L502" s="124">
        <v>318</v>
      </c>
      <c r="M502" s="61" t="s">
        <v>1918</v>
      </c>
      <c r="N502" s="122">
        <f t="shared" si="78"/>
        <v>21</v>
      </c>
      <c r="O502" s="71" t="s">
        <v>1129</v>
      </c>
      <c r="P502" s="202">
        <v>1</v>
      </c>
      <c r="Q502" s="203">
        <v>42643</v>
      </c>
      <c r="R502" s="203">
        <v>42735</v>
      </c>
      <c r="S502" s="178">
        <f t="shared" si="74"/>
        <v>13.142857142857142</v>
      </c>
      <c r="T502" s="217">
        <v>1</v>
      </c>
      <c r="U502" s="180">
        <f t="shared" si="80"/>
        <v>13.142857142857142</v>
      </c>
      <c r="V502" s="181">
        <f t="shared" si="81"/>
        <v>13.142857142857142</v>
      </c>
      <c r="W502" s="181">
        <f t="shared" si="82"/>
        <v>13.142857142857142</v>
      </c>
      <c r="X502" s="89" t="s">
        <v>3579</v>
      </c>
      <c r="Y502" s="123">
        <f t="shared" si="79"/>
        <v>112</v>
      </c>
      <c r="Z502" s="333" t="s">
        <v>3138</v>
      </c>
      <c r="AA502" s="59" t="s">
        <v>2078</v>
      </c>
      <c r="AB502" s="163" t="s">
        <v>3886</v>
      </c>
      <c r="AC502" s="407"/>
    </row>
    <row r="503" spans="1:29" ht="173.25" hidden="1" customHeight="1" x14ac:dyDescent="0.25">
      <c r="A503" s="32">
        <v>493</v>
      </c>
      <c r="B503" s="33" t="s">
        <v>1507</v>
      </c>
      <c r="C503" s="42" t="s">
        <v>32</v>
      </c>
      <c r="D503" s="120" t="s">
        <v>33</v>
      </c>
      <c r="E503" s="36">
        <v>319</v>
      </c>
      <c r="F503" s="121" t="s">
        <v>2623</v>
      </c>
      <c r="G503" s="122">
        <f t="shared" si="75"/>
        <v>386</v>
      </c>
      <c r="H503" s="61" t="s">
        <v>2113</v>
      </c>
      <c r="I503" s="122">
        <f t="shared" si="76"/>
        <v>211</v>
      </c>
      <c r="J503" s="61" t="s">
        <v>1834</v>
      </c>
      <c r="K503" s="123">
        <f t="shared" si="77"/>
        <v>221</v>
      </c>
      <c r="L503" s="124">
        <v>319</v>
      </c>
      <c r="M503" s="61" t="s">
        <v>1919</v>
      </c>
      <c r="N503" s="122">
        <f t="shared" si="78"/>
        <v>126</v>
      </c>
      <c r="O503" s="71" t="s">
        <v>2010</v>
      </c>
      <c r="P503" s="202">
        <v>1</v>
      </c>
      <c r="Q503" s="203">
        <v>42644</v>
      </c>
      <c r="R503" s="203">
        <v>42674</v>
      </c>
      <c r="S503" s="178">
        <f t="shared" si="74"/>
        <v>4.2857142857142856</v>
      </c>
      <c r="T503" s="217">
        <v>1</v>
      </c>
      <c r="U503" s="180">
        <f t="shared" si="80"/>
        <v>4.2857142857142856</v>
      </c>
      <c r="V503" s="181">
        <f t="shared" si="81"/>
        <v>4.2857142857142856</v>
      </c>
      <c r="W503" s="181">
        <f t="shared" si="82"/>
        <v>4.2857142857142856</v>
      </c>
      <c r="X503" s="39" t="s">
        <v>3945</v>
      </c>
      <c r="Y503" s="123">
        <f t="shared" si="79"/>
        <v>359</v>
      </c>
      <c r="Z503" s="333" t="s">
        <v>3500</v>
      </c>
      <c r="AA503" s="59" t="s">
        <v>2078</v>
      </c>
      <c r="AB503" s="163" t="s">
        <v>3886</v>
      </c>
      <c r="AC503" s="407"/>
    </row>
    <row r="504" spans="1:29" ht="151.5" hidden="1" customHeight="1" x14ac:dyDescent="0.25">
      <c r="A504" s="32">
        <v>494</v>
      </c>
      <c r="B504" s="33" t="s">
        <v>1510</v>
      </c>
      <c r="C504" s="42" t="s">
        <v>32</v>
      </c>
      <c r="D504" s="120" t="s">
        <v>33</v>
      </c>
      <c r="E504" s="125"/>
      <c r="F504" s="121" t="s">
        <v>2623</v>
      </c>
      <c r="G504" s="122">
        <f t="shared" si="75"/>
        <v>386</v>
      </c>
      <c r="H504" s="61" t="s">
        <v>2113</v>
      </c>
      <c r="I504" s="122">
        <f t="shared" si="76"/>
        <v>211</v>
      </c>
      <c r="J504" s="61" t="s">
        <v>1834</v>
      </c>
      <c r="K504" s="123">
        <f t="shared" si="77"/>
        <v>221</v>
      </c>
      <c r="L504" s="124">
        <v>319</v>
      </c>
      <c r="M504" s="61" t="s">
        <v>1920</v>
      </c>
      <c r="N504" s="122">
        <f t="shared" si="78"/>
        <v>133</v>
      </c>
      <c r="O504" s="71" t="s">
        <v>2011</v>
      </c>
      <c r="P504" s="202">
        <v>3</v>
      </c>
      <c r="Q504" s="203">
        <v>42737</v>
      </c>
      <c r="R504" s="203">
        <v>42916</v>
      </c>
      <c r="S504" s="178">
        <f t="shared" si="74"/>
        <v>25.571428571428573</v>
      </c>
      <c r="T504" s="217">
        <v>1</v>
      </c>
      <c r="U504" s="180">
        <f t="shared" si="80"/>
        <v>25.571428571428573</v>
      </c>
      <c r="V504" s="181">
        <f t="shared" si="81"/>
        <v>0</v>
      </c>
      <c r="W504" s="181">
        <f t="shared" si="82"/>
        <v>0</v>
      </c>
      <c r="X504" s="39" t="s">
        <v>3946</v>
      </c>
      <c r="Y504" s="123">
        <f t="shared" si="79"/>
        <v>336</v>
      </c>
      <c r="Z504" s="333" t="s">
        <v>3500</v>
      </c>
      <c r="AA504" s="59" t="s">
        <v>2079</v>
      </c>
      <c r="AB504" s="163" t="s">
        <v>3886</v>
      </c>
      <c r="AC504" s="407"/>
    </row>
    <row r="505" spans="1:29" ht="153" hidden="1" customHeight="1" x14ac:dyDescent="0.25">
      <c r="A505" s="32">
        <v>495</v>
      </c>
      <c r="B505" s="33" t="s">
        <v>1516</v>
      </c>
      <c r="C505" s="34" t="s">
        <v>32</v>
      </c>
      <c r="D505" s="113" t="s">
        <v>1728</v>
      </c>
      <c r="E505" s="36">
        <v>320</v>
      </c>
      <c r="F505" s="121" t="s">
        <v>2624</v>
      </c>
      <c r="G505" s="122">
        <f t="shared" si="75"/>
        <v>389</v>
      </c>
      <c r="H505" s="61" t="s">
        <v>1736</v>
      </c>
      <c r="I505" s="122">
        <f t="shared" si="76"/>
        <v>145</v>
      </c>
      <c r="J505" s="61" t="s">
        <v>1835</v>
      </c>
      <c r="K505" s="122">
        <f t="shared" si="77"/>
        <v>93</v>
      </c>
      <c r="L505" s="126">
        <v>320</v>
      </c>
      <c r="M505" s="61" t="s">
        <v>1921</v>
      </c>
      <c r="N505" s="122">
        <f t="shared" si="78"/>
        <v>154</v>
      </c>
      <c r="O505" s="71" t="s">
        <v>2012</v>
      </c>
      <c r="P505" s="202">
        <v>2</v>
      </c>
      <c r="Q505" s="191">
        <v>42673</v>
      </c>
      <c r="R505" s="191">
        <v>42734</v>
      </c>
      <c r="S505" s="178">
        <f t="shared" si="74"/>
        <v>8.7142857142857135</v>
      </c>
      <c r="T505" s="217">
        <v>1</v>
      </c>
      <c r="U505" s="180">
        <f t="shared" si="80"/>
        <v>8.7142857142857135</v>
      </c>
      <c r="V505" s="181">
        <f t="shared" si="81"/>
        <v>8.7142857142857135</v>
      </c>
      <c r="W505" s="181">
        <f t="shared" si="82"/>
        <v>8.7142857142857135</v>
      </c>
      <c r="X505" s="187" t="s">
        <v>2141</v>
      </c>
      <c r="Y505" s="123">
        <f t="shared" si="79"/>
        <v>247</v>
      </c>
      <c r="Z505" s="333" t="s">
        <v>3137</v>
      </c>
      <c r="AA505" s="59" t="s">
        <v>2078</v>
      </c>
      <c r="AB505" s="163" t="s">
        <v>3886</v>
      </c>
      <c r="AC505" s="407"/>
    </row>
    <row r="506" spans="1:29" ht="151.5" hidden="1" customHeight="1" x14ac:dyDescent="0.25">
      <c r="A506" s="32">
        <v>496</v>
      </c>
      <c r="B506" s="33" t="s">
        <v>1520</v>
      </c>
      <c r="C506" s="34" t="s">
        <v>32</v>
      </c>
      <c r="D506" s="113" t="s">
        <v>33</v>
      </c>
      <c r="E506" s="36">
        <v>321</v>
      </c>
      <c r="F506" s="121" t="s">
        <v>2625</v>
      </c>
      <c r="G506" s="122">
        <f t="shared" si="75"/>
        <v>387</v>
      </c>
      <c r="H506" s="61" t="s">
        <v>1737</v>
      </c>
      <c r="I506" s="122">
        <f t="shared" si="76"/>
        <v>182</v>
      </c>
      <c r="J506" s="61" t="s">
        <v>1836</v>
      </c>
      <c r="K506" s="122">
        <f t="shared" si="77"/>
        <v>68</v>
      </c>
      <c r="L506" s="126">
        <v>321</v>
      </c>
      <c r="M506" s="64" t="s">
        <v>1922</v>
      </c>
      <c r="N506" s="122">
        <f t="shared" si="78"/>
        <v>123</v>
      </c>
      <c r="O506" s="64" t="s">
        <v>2013</v>
      </c>
      <c r="P506" s="202">
        <v>1</v>
      </c>
      <c r="Q506" s="191">
        <v>42673</v>
      </c>
      <c r="R506" s="191">
        <v>43038</v>
      </c>
      <c r="S506" s="178">
        <f t="shared" si="74"/>
        <v>52.142857142857146</v>
      </c>
      <c r="T506" s="217">
        <v>1</v>
      </c>
      <c r="U506" s="180">
        <f t="shared" si="80"/>
        <v>52.142857142857146</v>
      </c>
      <c r="V506" s="181">
        <f t="shared" si="81"/>
        <v>0</v>
      </c>
      <c r="W506" s="181">
        <f t="shared" si="82"/>
        <v>0</v>
      </c>
      <c r="X506" s="187" t="s">
        <v>3549</v>
      </c>
      <c r="Y506" s="123">
        <f t="shared" si="79"/>
        <v>77</v>
      </c>
      <c r="Z506" s="334" t="s">
        <v>3136</v>
      </c>
      <c r="AA506" s="59" t="s">
        <v>2078</v>
      </c>
      <c r="AB506" s="163" t="s">
        <v>3886</v>
      </c>
      <c r="AC506" s="407"/>
    </row>
    <row r="507" spans="1:29" ht="137.25" hidden="1" customHeight="1" x14ac:dyDescent="0.25">
      <c r="A507" s="32">
        <v>497</v>
      </c>
      <c r="B507" s="33" t="s">
        <v>1523</v>
      </c>
      <c r="C507" s="34" t="s">
        <v>32</v>
      </c>
      <c r="D507" s="113" t="s">
        <v>1728</v>
      </c>
      <c r="E507" s="36">
        <v>322</v>
      </c>
      <c r="F507" s="121" t="s">
        <v>2626</v>
      </c>
      <c r="G507" s="122">
        <f t="shared" si="75"/>
        <v>366</v>
      </c>
      <c r="H507" s="61" t="s">
        <v>1738</v>
      </c>
      <c r="I507" s="122">
        <f t="shared" si="76"/>
        <v>189</v>
      </c>
      <c r="J507" s="61" t="s">
        <v>1837</v>
      </c>
      <c r="K507" s="122">
        <f t="shared" si="77"/>
        <v>143</v>
      </c>
      <c r="L507" s="126">
        <v>322</v>
      </c>
      <c r="M507" s="64" t="s">
        <v>1923</v>
      </c>
      <c r="N507" s="122">
        <f t="shared" si="78"/>
        <v>141</v>
      </c>
      <c r="O507" s="64" t="s">
        <v>2014</v>
      </c>
      <c r="P507" s="202">
        <v>2</v>
      </c>
      <c r="Q507" s="191">
        <v>42673</v>
      </c>
      <c r="R507" s="191">
        <v>42824</v>
      </c>
      <c r="S507" s="178">
        <f t="shared" si="74"/>
        <v>21.571428571428573</v>
      </c>
      <c r="T507" s="217">
        <v>1</v>
      </c>
      <c r="U507" s="180">
        <f t="shared" si="80"/>
        <v>21.571428571428573</v>
      </c>
      <c r="V507" s="181">
        <f t="shared" si="81"/>
        <v>0</v>
      </c>
      <c r="W507" s="181">
        <f t="shared" si="82"/>
        <v>0</v>
      </c>
      <c r="X507" s="187" t="s">
        <v>3550</v>
      </c>
      <c r="Y507" s="123">
        <f t="shared" si="79"/>
        <v>33</v>
      </c>
      <c r="Z507" s="334" t="s">
        <v>3136</v>
      </c>
      <c r="AA507" s="59" t="s">
        <v>2078</v>
      </c>
      <c r="AB507" s="163" t="s">
        <v>3886</v>
      </c>
      <c r="AC507" s="407"/>
    </row>
    <row r="508" spans="1:29" ht="151.5" hidden="1" customHeight="1" x14ac:dyDescent="0.25">
      <c r="A508" s="32">
        <v>498</v>
      </c>
      <c r="B508" s="33" t="s">
        <v>1529</v>
      </c>
      <c r="C508" s="34" t="s">
        <v>32</v>
      </c>
      <c r="D508" s="113" t="s">
        <v>33</v>
      </c>
      <c r="E508" s="36">
        <v>323</v>
      </c>
      <c r="F508" s="121" t="s">
        <v>2627</v>
      </c>
      <c r="G508" s="122">
        <f t="shared" si="75"/>
        <v>388</v>
      </c>
      <c r="H508" s="61" t="s">
        <v>1739</v>
      </c>
      <c r="I508" s="122">
        <f t="shared" si="76"/>
        <v>118</v>
      </c>
      <c r="J508" s="61" t="s">
        <v>1838</v>
      </c>
      <c r="K508" s="122">
        <f t="shared" si="77"/>
        <v>57</v>
      </c>
      <c r="L508" s="126">
        <v>323</v>
      </c>
      <c r="M508" s="64" t="s">
        <v>1924</v>
      </c>
      <c r="N508" s="122">
        <f t="shared" si="78"/>
        <v>224</v>
      </c>
      <c r="O508" s="64" t="s">
        <v>2015</v>
      </c>
      <c r="P508" s="202">
        <v>2</v>
      </c>
      <c r="Q508" s="191">
        <v>42673</v>
      </c>
      <c r="R508" s="191">
        <v>42824</v>
      </c>
      <c r="S508" s="178">
        <f t="shared" si="74"/>
        <v>21.571428571428573</v>
      </c>
      <c r="T508" s="217">
        <v>1</v>
      </c>
      <c r="U508" s="180">
        <f t="shared" si="80"/>
        <v>21.571428571428573</v>
      </c>
      <c r="V508" s="181">
        <f t="shared" si="81"/>
        <v>0</v>
      </c>
      <c r="W508" s="181">
        <f t="shared" si="82"/>
        <v>0</v>
      </c>
      <c r="X508" s="187" t="s">
        <v>3873</v>
      </c>
      <c r="Y508" s="123">
        <f t="shared" si="79"/>
        <v>181</v>
      </c>
      <c r="Z508" s="334" t="s">
        <v>3136</v>
      </c>
      <c r="AA508" s="59" t="s">
        <v>2078</v>
      </c>
      <c r="AB508" s="163" t="s">
        <v>3886</v>
      </c>
      <c r="AC508" s="407"/>
    </row>
    <row r="509" spans="1:29" ht="153" hidden="1" customHeight="1" x14ac:dyDescent="0.25">
      <c r="A509" s="32">
        <v>499</v>
      </c>
      <c r="B509" s="33" t="s">
        <v>1533</v>
      </c>
      <c r="C509" s="34" t="s">
        <v>32</v>
      </c>
      <c r="D509" s="113" t="s">
        <v>1728</v>
      </c>
      <c r="E509" s="36">
        <v>324</v>
      </c>
      <c r="F509" s="121" t="s">
        <v>2628</v>
      </c>
      <c r="G509" s="122">
        <f t="shared" si="75"/>
        <v>383</v>
      </c>
      <c r="H509" s="61" t="s">
        <v>1740</v>
      </c>
      <c r="I509" s="122">
        <f t="shared" si="76"/>
        <v>182</v>
      </c>
      <c r="J509" s="61" t="s">
        <v>1839</v>
      </c>
      <c r="K509" s="122">
        <f t="shared" si="77"/>
        <v>215</v>
      </c>
      <c r="L509" s="126">
        <v>324</v>
      </c>
      <c r="M509" s="61" t="s">
        <v>1925</v>
      </c>
      <c r="N509" s="122">
        <f t="shared" si="78"/>
        <v>251</v>
      </c>
      <c r="O509" s="61" t="s">
        <v>2005</v>
      </c>
      <c r="P509" s="202">
        <v>2</v>
      </c>
      <c r="Q509" s="191">
        <v>42673</v>
      </c>
      <c r="R509" s="191">
        <v>43038</v>
      </c>
      <c r="S509" s="178">
        <f t="shared" si="74"/>
        <v>52.142857142857146</v>
      </c>
      <c r="T509" s="217">
        <v>1</v>
      </c>
      <c r="U509" s="180">
        <f t="shared" si="80"/>
        <v>52.142857142857146</v>
      </c>
      <c r="V509" s="181">
        <f t="shared" si="81"/>
        <v>0</v>
      </c>
      <c r="W509" s="181">
        <f t="shared" si="82"/>
        <v>0</v>
      </c>
      <c r="X509" s="187" t="s">
        <v>3835</v>
      </c>
      <c r="Y509" s="123">
        <f t="shared" si="79"/>
        <v>233</v>
      </c>
      <c r="Z509" s="334" t="s">
        <v>3136</v>
      </c>
      <c r="AA509" s="59" t="s">
        <v>2078</v>
      </c>
      <c r="AB509" s="163" t="s">
        <v>3886</v>
      </c>
      <c r="AC509" s="407"/>
    </row>
    <row r="510" spans="1:29" ht="153" hidden="1" customHeight="1" x14ac:dyDescent="0.25">
      <c r="A510" s="32">
        <v>500</v>
      </c>
      <c r="B510" s="33" t="s">
        <v>1535</v>
      </c>
      <c r="C510" s="34" t="s">
        <v>32</v>
      </c>
      <c r="D510" s="113" t="s">
        <v>1775</v>
      </c>
      <c r="E510" s="36">
        <v>325</v>
      </c>
      <c r="F510" s="121" t="s">
        <v>2629</v>
      </c>
      <c r="G510" s="122">
        <f t="shared" si="75"/>
        <v>388</v>
      </c>
      <c r="H510" s="61" t="s">
        <v>1741</v>
      </c>
      <c r="I510" s="122">
        <f t="shared" si="76"/>
        <v>338</v>
      </c>
      <c r="J510" s="61" t="s">
        <v>1840</v>
      </c>
      <c r="K510" s="122">
        <f t="shared" si="77"/>
        <v>388</v>
      </c>
      <c r="L510" s="126">
        <v>325</v>
      </c>
      <c r="M510" s="61" t="s">
        <v>1926</v>
      </c>
      <c r="N510" s="122">
        <f t="shared" si="78"/>
        <v>294</v>
      </c>
      <c r="O510" s="61" t="s">
        <v>247</v>
      </c>
      <c r="P510" s="189">
        <v>2</v>
      </c>
      <c r="Q510" s="191">
        <v>42673</v>
      </c>
      <c r="R510" s="191">
        <v>42824</v>
      </c>
      <c r="S510" s="178">
        <f t="shared" si="74"/>
        <v>21.571428571428573</v>
      </c>
      <c r="T510" s="217">
        <v>1</v>
      </c>
      <c r="U510" s="180">
        <f t="shared" si="80"/>
        <v>21.571428571428573</v>
      </c>
      <c r="V510" s="181">
        <f t="shared" si="81"/>
        <v>0</v>
      </c>
      <c r="W510" s="181">
        <f t="shared" si="82"/>
        <v>0</v>
      </c>
      <c r="X510" s="187" t="s">
        <v>3551</v>
      </c>
      <c r="Y510" s="123">
        <f t="shared" si="79"/>
        <v>216</v>
      </c>
      <c r="Z510" s="334" t="s">
        <v>3136</v>
      </c>
      <c r="AA510" s="59" t="s">
        <v>2078</v>
      </c>
      <c r="AB510" s="163" t="s">
        <v>3886</v>
      </c>
      <c r="AC510" s="407"/>
    </row>
    <row r="511" spans="1:29" ht="152.25" hidden="1" customHeight="1" x14ac:dyDescent="0.25">
      <c r="A511" s="32">
        <v>501</v>
      </c>
      <c r="B511" s="33" t="s">
        <v>1537</v>
      </c>
      <c r="C511" s="34" t="s">
        <v>32</v>
      </c>
      <c r="D511" s="113" t="s">
        <v>33</v>
      </c>
      <c r="E511" s="36">
        <v>326</v>
      </c>
      <c r="F511" s="121" t="s">
        <v>2630</v>
      </c>
      <c r="G511" s="122">
        <f t="shared" si="75"/>
        <v>387</v>
      </c>
      <c r="H511" s="61" t="s">
        <v>1742</v>
      </c>
      <c r="I511" s="122">
        <f t="shared" si="76"/>
        <v>343</v>
      </c>
      <c r="J511" s="61" t="s">
        <v>1828</v>
      </c>
      <c r="K511" s="122">
        <f t="shared" si="77"/>
        <v>186</v>
      </c>
      <c r="L511" s="126">
        <v>326</v>
      </c>
      <c r="M511" s="61" t="s">
        <v>313</v>
      </c>
      <c r="N511" s="122">
        <f t="shared" si="78"/>
        <v>176</v>
      </c>
      <c r="O511" s="61" t="s">
        <v>247</v>
      </c>
      <c r="P511" s="189">
        <v>2</v>
      </c>
      <c r="Q511" s="191">
        <v>42673</v>
      </c>
      <c r="R511" s="191">
        <v>42824</v>
      </c>
      <c r="S511" s="178">
        <f t="shared" si="74"/>
        <v>21.571428571428573</v>
      </c>
      <c r="T511" s="217">
        <v>1</v>
      </c>
      <c r="U511" s="180">
        <f t="shared" si="80"/>
        <v>21.571428571428573</v>
      </c>
      <c r="V511" s="181">
        <f t="shared" si="81"/>
        <v>0</v>
      </c>
      <c r="W511" s="181">
        <f t="shared" si="82"/>
        <v>0</v>
      </c>
      <c r="X511" s="187" t="s">
        <v>3552</v>
      </c>
      <c r="Y511" s="123">
        <f t="shared" si="79"/>
        <v>165</v>
      </c>
      <c r="Z511" s="334" t="s">
        <v>3136</v>
      </c>
      <c r="AA511" s="59" t="s">
        <v>2078</v>
      </c>
      <c r="AB511" s="163" t="s">
        <v>3886</v>
      </c>
      <c r="AC511" s="407"/>
    </row>
    <row r="512" spans="1:29" ht="152.25" hidden="1" customHeight="1" x14ac:dyDescent="0.25">
      <c r="A512" s="32">
        <v>502</v>
      </c>
      <c r="B512" s="33" t="s">
        <v>1538</v>
      </c>
      <c r="C512" s="34" t="s">
        <v>32</v>
      </c>
      <c r="D512" s="113" t="s">
        <v>1714</v>
      </c>
      <c r="E512" s="36">
        <v>327</v>
      </c>
      <c r="F512" s="121" t="s">
        <v>2631</v>
      </c>
      <c r="G512" s="122">
        <f t="shared" si="75"/>
        <v>387</v>
      </c>
      <c r="H512" s="61" t="s">
        <v>1743</v>
      </c>
      <c r="I512" s="122">
        <f t="shared" si="76"/>
        <v>255</v>
      </c>
      <c r="J512" s="61" t="s">
        <v>1841</v>
      </c>
      <c r="K512" s="122">
        <f t="shared" si="77"/>
        <v>217</v>
      </c>
      <c r="L512" s="126">
        <v>327</v>
      </c>
      <c r="M512" s="61" t="s">
        <v>1925</v>
      </c>
      <c r="N512" s="122">
        <f t="shared" si="78"/>
        <v>251</v>
      </c>
      <c r="O512" s="61" t="s">
        <v>2005</v>
      </c>
      <c r="P512" s="227">
        <v>2</v>
      </c>
      <c r="Q512" s="191">
        <v>42673</v>
      </c>
      <c r="R512" s="191">
        <v>42824</v>
      </c>
      <c r="S512" s="178">
        <f t="shared" si="74"/>
        <v>21.571428571428573</v>
      </c>
      <c r="T512" s="217">
        <v>1</v>
      </c>
      <c r="U512" s="180">
        <f t="shared" si="80"/>
        <v>21.571428571428573</v>
      </c>
      <c r="V512" s="181">
        <f t="shared" si="81"/>
        <v>0</v>
      </c>
      <c r="W512" s="181">
        <f t="shared" si="82"/>
        <v>0</v>
      </c>
      <c r="X512" s="187" t="s">
        <v>3553</v>
      </c>
      <c r="Y512" s="123">
        <f t="shared" si="79"/>
        <v>318</v>
      </c>
      <c r="Z512" s="334" t="s">
        <v>3136</v>
      </c>
      <c r="AA512" s="59" t="s">
        <v>2078</v>
      </c>
      <c r="AB512" s="163" t="s">
        <v>3886</v>
      </c>
      <c r="AC512" s="407"/>
    </row>
    <row r="513" spans="1:29" ht="153" hidden="1" customHeight="1" x14ac:dyDescent="0.25">
      <c r="A513" s="32">
        <v>503</v>
      </c>
      <c r="B513" s="33" t="s">
        <v>1543</v>
      </c>
      <c r="C513" s="34" t="s">
        <v>32</v>
      </c>
      <c r="D513" s="113" t="s">
        <v>1728</v>
      </c>
      <c r="E513" s="36">
        <v>328</v>
      </c>
      <c r="F513" s="121" t="s">
        <v>2632</v>
      </c>
      <c r="G513" s="122">
        <f t="shared" si="75"/>
        <v>386</v>
      </c>
      <c r="H513" s="61" t="s">
        <v>1744</v>
      </c>
      <c r="I513" s="122">
        <f t="shared" si="76"/>
        <v>182</v>
      </c>
      <c r="J513" s="61" t="s">
        <v>1842</v>
      </c>
      <c r="K513" s="122">
        <f t="shared" si="77"/>
        <v>176</v>
      </c>
      <c r="L513" s="126">
        <v>328</v>
      </c>
      <c r="M513" s="61" t="s">
        <v>321</v>
      </c>
      <c r="N513" s="122">
        <f t="shared" si="78"/>
        <v>84</v>
      </c>
      <c r="O513" s="61" t="s">
        <v>2016</v>
      </c>
      <c r="P513" s="227">
        <v>2</v>
      </c>
      <c r="Q513" s="191">
        <v>42673</v>
      </c>
      <c r="R513" s="191">
        <v>43008</v>
      </c>
      <c r="S513" s="178">
        <f t="shared" si="74"/>
        <v>47.857142857142854</v>
      </c>
      <c r="T513" s="217">
        <v>1</v>
      </c>
      <c r="U513" s="180">
        <f t="shared" si="80"/>
        <v>47.857142857142854</v>
      </c>
      <c r="V513" s="181">
        <f t="shared" si="81"/>
        <v>0</v>
      </c>
      <c r="W513" s="181">
        <f t="shared" si="82"/>
        <v>0</v>
      </c>
      <c r="X513" s="187" t="s">
        <v>3841</v>
      </c>
      <c r="Y513" s="123">
        <f t="shared" si="79"/>
        <v>78</v>
      </c>
      <c r="Z513" s="334" t="s">
        <v>3136</v>
      </c>
      <c r="AA513" s="59" t="s">
        <v>2078</v>
      </c>
      <c r="AB513" s="163" t="s">
        <v>3886</v>
      </c>
      <c r="AC513" s="407"/>
    </row>
    <row r="514" spans="1:29" ht="152.25" hidden="1" customHeight="1" x14ac:dyDescent="0.25">
      <c r="A514" s="32">
        <v>504</v>
      </c>
      <c r="B514" s="33" t="s">
        <v>1547</v>
      </c>
      <c r="C514" s="42" t="s">
        <v>32</v>
      </c>
      <c r="D514" s="120" t="s">
        <v>1728</v>
      </c>
      <c r="E514" s="36">
        <v>329</v>
      </c>
      <c r="F514" s="121" t="s">
        <v>2633</v>
      </c>
      <c r="G514" s="122">
        <f t="shared" si="75"/>
        <v>385</v>
      </c>
      <c r="H514" s="61" t="s">
        <v>1745</v>
      </c>
      <c r="I514" s="122">
        <f t="shared" si="76"/>
        <v>251</v>
      </c>
      <c r="J514" s="71" t="s">
        <v>1843</v>
      </c>
      <c r="K514" s="123">
        <f t="shared" si="77"/>
        <v>86</v>
      </c>
      <c r="L514" s="124">
        <v>329</v>
      </c>
      <c r="M514" s="71" t="s">
        <v>1927</v>
      </c>
      <c r="N514" s="122">
        <f t="shared" si="78"/>
        <v>214</v>
      </c>
      <c r="O514" s="71" t="s">
        <v>2017</v>
      </c>
      <c r="P514" s="202">
        <v>5</v>
      </c>
      <c r="Q514" s="185">
        <v>42612</v>
      </c>
      <c r="R514" s="185">
        <v>42735</v>
      </c>
      <c r="S514" s="178">
        <f t="shared" ref="S514:S577" si="83">(+R514-Q514)/7</f>
        <v>17.571428571428573</v>
      </c>
      <c r="T514" s="217">
        <v>1</v>
      </c>
      <c r="U514" s="180">
        <f t="shared" si="80"/>
        <v>17.571428571428573</v>
      </c>
      <c r="V514" s="181">
        <f t="shared" si="81"/>
        <v>17.571428571428573</v>
      </c>
      <c r="W514" s="181">
        <f t="shared" si="82"/>
        <v>17.571428571428573</v>
      </c>
      <c r="X514" s="64" t="s">
        <v>2136</v>
      </c>
      <c r="Y514" s="123">
        <f t="shared" si="79"/>
        <v>206</v>
      </c>
      <c r="Z514" s="336" t="s">
        <v>43</v>
      </c>
      <c r="AA514" s="59" t="s">
        <v>2078</v>
      </c>
      <c r="AB514" s="163" t="s">
        <v>3886</v>
      </c>
      <c r="AC514" s="407"/>
    </row>
    <row r="515" spans="1:29" ht="153" hidden="1" customHeight="1" x14ac:dyDescent="0.25">
      <c r="A515" s="32">
        <v>505</v>
      </c>
      <c r="B515" s="33" t="s">
        <v>1552</v>
      </c>
      <c r="C515" s="42" t="s">
        <v>32</v>
      </c>
      <c r="D515" s="120" t="s">
        <v>1728</v>
      </c>
      <c r="E515" s="36">
        <v>330</v>
      </c>
      <c r="F515" s="121" t="s">
        <v>2634</v>
      </c>
      <c r="G515" s="122">
        <f t="shared" si="75"/>
        <v>388</v>
      </c>
      <c r="H515" s="61" t="s">
        <v>1746</v>
      </c>
      <c r="I515" s="122">
        <f t="shared" si="76"/>
        <v>175</v>
      </c>
      <c r="J515" s="61" t="s">
        <v>1844</v>
      </c>
      <c r="K515" s="123">
        <f t="shared" si="77"/>
        <v>186</v>
      </c>
      <c r="L515" s="124">
        <v>330</v>
      </c>
      <c r="M515" s="61" t="s">
        <v>1928</v>
      </c>
      <c r="N515" s="122">
        <f t="shared" si="78"/>
        <v>366</v>
      </c>
      <c r="O515" s="61" t="s">
        <v>2018</v>
      </c>
      <c r="P515" s="202">
        <v>2</v>
      </c>
      <c r="Q515" s="185">
        <v>42614</v>
      </c>
      <c r="R515" s="185">
        <v>42735</v>
      </c>
      <c r="S515" s="178">
        <f t="shared" si="83"/>
        <v>17.285714285714285</v>
      </c>
      <c r="T515" s="217">
        <v>1</v>
      </c>
      <c r="U515" s="180">
        <f t="shared" si="80"/>
        <v>17.285714285714285</v>
      </c>
      <c r="V515" s="181">
        <f t="shared" si="81"/>
        <v>17.285714285714285</v>
      </c>
      <c r="W515" s="181">
        <f t="shared" si="82"/>
        <v>17.285714285714285</v>
      </c>
      <c r="X515" s="56" t="s">
        <v>2137</v>
      </c>
      <c r="Y515" s="123">
        <f t="shared" si="79"/>
        <v>291</v>
      </c>
      <c r="Z515" s="336" t="s">
        <v>43</v>
      </c>
      <c r="AA515" s="59" t="s">
        <v>2078</v>
      </c>
      <c r="AB515" s="163" t="s">
        <v>3886</v>
      </c>
      <c r="AC515" s="407"/>
    </row>
    <row r="516" spans="1:29" ht="153" hidden="1" customHeight="1" x14ac:dyDescent="0.25">
      <c r="A516" s="32">
        <v>506</v>
      </c>
      <c r="B516" s="33" t="s">
        <v>1554</v>
      </c>
      <c r="C516" s="34" t="s">
        <v>32</v>
      </c>
      <c r="D516" s="113" t="s">
        <v>1747</v>
      </c>
      <c r="E516" s="36">
        <v>331</v>
      </c>
      <c r="F516" s="121" t="s">
        <v>2635</v>
      </c>
      <c r="G516" s="122">
        <f t="shared" si="75"/>
        <v>385</v>
      </c>
      <c r="H516" s="61" t="s">
        <v>1748</v>
      </c>
      <c r="I516" s="122">
        <f t="shared" si="76"/>
        <v>206</v>
      </c>
      <c r="J516" s="61" t="s">
        <v>1845</v>
      </c>
      <c r="K516" s="122">
        <f t="shared" si="77"/>
        <v>286</v>
      </c>
      <c r="L516" s="126">
        <v>331</v>
      </c>
      <c r="M516" s="61" t="s">
        <v>1929</v>
      </c>
      <c r="N516" s="122">
        <f t="shared" si="78"/>
        <v>290</v>
      </c>
      <c r="O516" s="71" t="s">
        <v>2019</v>
      </c>
      <c r="P516" s="227">
        <v>2</v>
      </c>
      <c r="Q516" s="191">
        <v>42673</v>
      </c>
      <c r="R516" s="191">
        <v>43008</v>
      </c>
      <c r="S516" s="178">
        <f t="shared" si="83"/>
        <v>47.857142857142854</v>
      </c>
      <c r="T516" s="217">
        <v>1</v>
      </c>
      <c r="U516" s="180">
        <f t="shared" si="80"/>
        <v>47.857142857142854</v>
      </c>
      <c r="V516" s="181">
        <f t="shared" si="81"/>
        <v>0</v>
      </c>
      <c r="W516" s="181">
        <f t="shared" si="82"/>
        <v>0</v>
      </c>
      <c r="X516" s="187" t="s">
        <v>3554</v>
      </c>
      <c r="Y516" s="123">
        <f t="shared" si="79"/>
        <v>381</v>
      </c>
      <c r="Z516" s="334" t="s">
        <v>3136</v>
      </c>
      <c r="AA516" s="59" t="s">
        <v>2078</v>
      </c>
      <c r="AB516" s="163" t="s">
        <v>3886</v>
      </c>
      <c r="AC516" s="407"/>
    </row>
    <row r="517" spans="1:29" ht="153.75" hidden="1" customHeight="1" x14ac:dyDescent="0.25">
      <c r="A517" s="32">
        <v>507</v>
      </c>
      <c r="B517" s="33" t="s">
        <v>1555</v>
      </c>
      <c r="C517" s="34" t="s">
        <v>32</v>
      </c>
      <c r="D517" s="113" t="s">
        <v>1747</v>
      </c>
      <c r="E517" s="36">
        <v>332</v>
      </c>
      <c r="F517" s="121" t="s">
        <v>2636</v>
      </c>
      <c r="G517" s="122">
        <f t="shared" si="75"/>
        <v>389</v>
      </c>
      <c r="H517" s="61" t="s">
        <v>1749</v>
      </c>
      <c r="I517" s="122">
        <f t="shared" si="76"/>
        <v>203</v>
      </c>
      <c r="J517" s="71" t="s">
        <v>1846</v>
      </c>
      <c r="K517" s="122">
        <f t="shared" si="77"/>
        <v>320</v>
      </c>
      <c r="L517" s="126">
        <v>332</v>
      </c>
      <c r="M517" s="71" t="s">
        <v>1930</v>
      </c>
      <c r="N517" s="122">
        <f t="shared" si="78"/>
        <v>290</v>
      </c>
      <c r="O517" s="71" t="s">
        <v>2020</v>
      </c>
      <c r="P517" s="202">
        <v>2</v>
      </c>
      <c r="Q517" s="191">
        <v>42673</v>
      </c>
      <c r="R517" s="191">
        <v>43008</v>
      </c>
      <c r="S517" s="178">
        <f t="shared" si="83"/>
        <v>47.857142857142854</v>
      </c>
      <c r="T517" s="217">
        <v>1</v>
      </c>
      <c r="U517" s="180">
        <f t="shared" si="80"/>
        <v>47.857142857142854</v>
      </c>
      <c r="V517" s="181">
        <f t="shared" si="81"/>
        <v>0</v>
      </c>
      <c r="W517" s="181">
        <f t="shared" si="82"/>
        <v>0</v>
      </c>
      <c r="X517" s="187" t="s">
        <v>3555</v>
      </c>
      <c r="Y517" s="123">
        <f t="shared" si="79"/>
        <v>205</v>
      </c>
      <c r="Z517" s="334" t="s">
        <v>3136</v>
      </c>
      <c r="AA517" s="59" t="s">
        <v>2078</v>
      </c>
      <c r="AB517" s="163" t="s">
        <v>3886</v>
      </c>
      <c r="AC517" s="407"/>
    </row>
    <row r="518" spans="1:29" ht="153" hidden="1" customHeight="1" x14ac:dyDescent="0.25">
      <c r="A518" s="32">
        <v>508</v>
      </c>
      <c r="B518" s="33" t="s">
        <v>1557</v>
      </c>
      <c r="C518" s="42" t="s">
        <v>32</v>
      </c>
      <c r="D518" s="120" t="s">
        <v>1728</v>
      </c>
      <c r="E518" s="36">
        <v>333</v>
      </c>
      <c r="F518" s="121" t="s">
        <v>2637</v>
      </c>
      <c r="G518" s="122">
        <f t="shared" si="75"/>
        <v>389</v>
      </c>
      <c r="H518" s="61" t="s">
        <v>1750</v>
      </c>
      <c r="I518" s="122">
        <f t="shared" si="76"/>
        <v>375</v>
      </c>
      <c r="J518" s="71" t="s">
        <v>1847</v>
      </c>
      <c r="K518" s="123">
        <f t="shared" si="77"/>
        <v>121</v>
      </c>
      <c r="L518" s="124">
        <v>333</v>
      </c>
      <c r="M518" s="61" t="s">
        <v>1931</v>
      </c>
      <c r="N518" s="122">
        <f t="shared" si="78"/>
        <v>22</v>
      </c>
      <c r="O518" s="71" t="s">
        <v>2021</v>
      </c>
      <c r="P518" s="202">
        <v>1</v>
      </c>
      <c r="Q518" s="191">
        <v>42673</v>
      </c>
      <c r="R518" s="191">
        <v>42734</v>
      </c>
      <c r="S518" s="178">
        <f t="shared" si="83"/>
        <v>8.7142857142857135</v>
      </c>
      <c r="T518" s="217">
        <v>1</v>
      </c>
      <c r="U518" s="180">
        <f t="shared" si="80"/>
        <v>8.7142857142857135</v>
      </c>
      <c r="V518" s="181">
        <f t="shared" si="81"/>
        <v>8.7142857142857135</v>
      </c>
      <c r="W518" s="181">
        <f t="shared" si="82"/>
        <v>8.7142857142857135</v>
      </c>
      <c r="X518" s="39" t="s">
        <v>2177</v>
      </c>
      <c r="Y518" s="123">
        <f t="shared" si="79"/>
        <v>169</v>
      </c>
      <c r="Z518" s="333" t="s">
        <v>608</v>
      </c>
      <c r="AA518" s="59" t="s">
        <v>2078</v>
      </c>
      <c r="AB518" s="163" t="s">
        <v>3886</v>
      </c>
      <c r="AC518" s="407"/>
    </row>
    <row r="519" spans="1:29" ht="153" hidden="1" customHeight="1" x14ac:dyDescent="0.25">
      <c r="A519" s="32">
        <v>509</v>
      </c>
      <c r="B519" s="33" t="s">
        <v>1558</v>
      </c>
      <c r="C519" s="34" t="s">
        <v>32</v>
      </c>
      <c r="D519" s="113" t="s">
        <v>1728</v>
      </c>
      <c r="E519" s="129"/>
      <c r="F519" s="121" t="s">
        <v>2637</v>
      </c>
      <c r="G519" s="122">
        <f t="shared" si="75"/>
        <v>389</v>
      </c>
      <c r="H519" s="61" t="s">
        <v>1750</v>
      </c>
      <c r="I519" s="122">
        <f t="shared" si="76"/>
        <v>375</v>
      </c>
      <c r="J519" s="71" t="s">
        <v>1848</v>
      </c>
      <c r="K519" s="122">
        <f t="shared" si="77"/>
        <v>82</v>
      </c>
      <c r="L519" s="126">
        <v>333</v>
      </c>
      <c r="M519" s="61" t="s">
        <v>1932</v>
      </c>
      <c r="N519" s="122">
        <f t="shared" si="78"/>
        <v>29</v>
      </c>
      <c r="O519" s="71" t="s">
        <v>2022</v>
      </c>
      <c r="P519" s="202">
        <v>2</v>
      </c>
      <c r="Q519" s="191">
        <v>42673</v>
      </c>
      <c r="R519" s="191">
        <v>42734</v>
      </c>
      <c r="S519" s="178">
        <f t="shared" si="83"/>
        <v>8.7142857142857135</v>
      </c>
      <c r="T519" s="217">
        <v>1</v>
      </c>
      <c r="U519" s="180">
        <f t="shared" si="80"/>
        <v>8.7142857142857135</v>
      </c>
      <c r="V519" s="181">
        <f t="shared" si="81"/>
        <v>8.7142857142857135</v>
      </c>
      <c r="W519" s="181">
        <f t="shared" si="82"/>
        <v>8.7142857142857135</v>
      </c>
      <c r="X519" s="187" t="s">
        <v>2177</v>
      </c>
      <c r="Y519" s="123">
        <f t="shared" si="79"/>
        <v>169</v>
      </c>
      <c r="Z519" s="334" t="s">
        <v>3136</v>
      </c>
      <c r="AA519" s="59"/>
      <c r="AB519" s="163" t="s">
        <v>3886</v>
      </c>
      <c r="AC519" s="407"/>
    </row>
    <row r="520" spans="1:29" ht="153.75" hidden="1" customHeight="1" x14ac:dyDescent="0.25">
      <c r="A520" s="32">
        <v>510</v>
      </c>
      <c r="B520" s="33" t="s">
        <v>1559</v>
      </c>
      <c r="C520" s="34" t="s">
        <v>32</v>
      </c>
      <c r="D520" s="113" t="s">
        <v>1728</v>
      </c>
      <c r="E520" s="36">
        <v>334</v>
      </c>
      <c r="F520" s="121" t="s">
        <v>2638</v>
      </c>
      <c r="G520" s="122">
        <f t="shared" si="75"/>
        <v>389</v>
      </c>
      <c r="H520" s="61" t="s">
        <v>1751</v>
      </c>
      <c r="I520" s="122">
        <f t="shared" si="76"/>
        <v>272</v>
      </c>
      <c r="J520" s="61" t="s">
        <v>1835</v>
      </c>
      <c r="K520" s="122">
        <f t="shared" si="77"/>
        <v>93</v>
      </c>
      <c r="L520" s="126">
        <v>334</v>
      </c>
      <c r="M520" s="61" t="s">
        <v>1921</v>
      </c>
      <c r="N520" s="122">
        <f t="shared" si="78"/>
        <v>154</v>
      </c>
      <c r="O520" s="71" t="s">
        <v>2012</v>
      </c>
      <c r="P520" s="202">
        <v>2</v>
      </c>
      <c r="Q520" s="191">
        <v>42673</v>
      </c>
      <c r="R520" s="191">
        <v>42734</v>
      </c>
      <c r="S520" s="178">
        <f t="shared" si="83"/>
        <v>8.7142857142857135</v>
      </c>
      <c r="T520" s="217">
        <v>1</v>
      </c>
      <c r="U520" s="180">
        <f t="shared" si="80"/>
        <v>8.7142857142857135</v>
      </c>
      <c r="V520" s="181">
        <f t="shared" si="81"/>
        <v>8.7142857142857135</v>
      </c>
      <c r="W520" s="181">
        <f t="shared" si="82"/>
        <v>8.7142857142857135</v>
      </c>
      <c r="X520" s="187" t="s">
        <v>2142</v>
      </c>
      <c r="Y520" s="123">
        <f t="shared" si="79"/>
        <v>140</v>
      </c>
      <c r="Z520" s="333" t="s">
        <v>3137</v>
      </c>
      <c r="AA520" s="59" t="s">
        <v>2078</v>
      </c>
      <c r="AB520" s="163" t="s">
        <v>3886</v>
      </c>
      <c r="AC520" s="407"/>
    </row>
    <row r="521" spans="1:29" ht="151.5" hidden="1" customHeight="1" x14ac:dyDescent="0.25">
      <c r="A521" s="32">
        <v>511</v>
      </c>
      <c r="B521" s="33" t="s">
        <v>1560</v>
      </c>
      <c r="C521" s="34" t="s">
        <v>32</v>
      </c>
      <c r="D521" s="113" t="s">
        <v>33</v>
      </c>
      <c r="E521" s="36">
        <v>335</v>
      </c>
      <c r="F521" s="121" t="s">
        <v>2639</v>
      </c>
      <c r="G521" s="122">
        <f t="shared" si="75"/>
        <v>388</v>
      </c>
      <c r="H521" s="61" t="s">
        <v>2114</v>
      </c>
      <c r="I521" s="122">
        <f t="shared" si="76"/>
        <v>146</v>
      </c>
      <c r="J521" s="61" t="s">
        <v>1849</v>
      </c>
      <c r="K521" s="122">
        <f t="shared" si="77"/>
        <v>180</v>
      </c>
      <c r="L521" s="126">
        <v>335</v>
      </c>
      <c r="M521" s="71" t="s">
        <v>1933</v>
      </c>
      <c r="N521" s="122">
        <f t="shared" si="78"/>
        <v>227</v>
      </c>
      <c r="O521" s="61" t="s">
        <v>2023</v>
      </c>
      <c r="P521" s="202">
        <v>2</v>
      </c>
      <c r="Q521" s="191">
        <v>42673</v>
      </c>
      <c r="R521" s="191">
        <v>42824</v>
      </c>
      <c r="S521" s="178">
        <f t="shared" si="83"/>
        <v>21.571428571428573</v>
      </c>
      <c r="T521" s="217">
        <v>1</v>
      </c>
      <c r="U521" s="180">
        <f t="shared" si="80"/>
        <v>21.571428571428573</v>
      </c>
      <c r="V521" s="181">
        <f t="shared" si="81"/>
        <v>0</v>
      </c>
      <c r="W521" s="181">
        <f t="shared" si="82"/>
        <v>0</v>
      </c>
      <c r="X521" s="187" t="s">
        <v>2143</v>
      </c>
      <c r="Y521" s="123">
        <f t="shared" si="79"/>
        <v>81</v>
      </c>
      <c r="Z521" s="334" t="s">
        <v>3136</v>
      </c>
      <c r="AA521" s="59" t="s">
        <v>2078</v>
      </c>
      <c r="AB521" s="163" t="s">
        <v>3886</v>
      </c>
      <c r="AC521" s="407"/>
    </row>
    <row r="522" spans="1:29" ht="153" hidden="1" customHeight="1" x14ac:dyDescent="0.25">
      <c r="A522" s="32">
        <v>512</v>
      </c>
      <c r="B522" s="33" t="s">
        <v>1565</v>
      </c>
      <c r="C522" s="34" t="s">
        <v>32</v>
      </c>
      <c r="D522" s="113" t="s">
        <v>1728</v>
      </c>
      <c r="E522" s="36">
        <v>336</v>
      </c>
      <c r="F522" s="121" t="s">
        <v>2640</v>
      </c>
      <c r="G522" s="122">
        <f t="shared" si="75"/>
        <v>388</v>
      </c>
      <c r="H522" s="61" t="s">
        <v>1752</v>
      </c>
      <c r="I522" s="122">
        <f t="shared" si="76"/>
        <v>177</v>
      </c>
      <c r="J522" s="61" t="s">
        <v>1850</v>
      </c>
      <c r="K522" s="122">
        <f t="shared" si="77"/>
        <v>244</v>
      </c>
      <c r="L522" s="126">
        <v>336</v>
      </c>
      <c r="M522" s="61" t="s">
        <v>1934</v>
      </c>
      <c r="N522" s="122">
        <f t="shared" si="78"/>
        <v>252</v>
      </c>
      <c r="O522" s="61" t="s">
        <v>2005</v>
      </c>
      <c r="P522" s="202">
        <v>2</v>
      </c>
      <c r="Q522" s="191">
        <v>42673</v>
      </c>
      <c r="R522" s="191">
        <v>43008</v>
      </c>
      <c r="S522" s="178">
        <f t="shared" si="83"/>
        <v>47.857142857142854</v>
      </c>
      <c r="T522" s="217">
        <v>1</v>
      </c>
      <c r="U522" s="180">
        <f t="shared" si="80"/>
        <v>47.857142857142854</v>
      </c>
      <c r="V522" s="181">
        <f t="shared" si="81"/>
        <v>0</v>
      </c>
      <c r="W522" s="181">
        <f t="shared" si="82"/>
        <v>0</v>
      </c>
      <c r="X522" s="187" t="s">
        <v>3556</v>
      </c>
      <c r="Y522" s="123">
        <f t="shared" si="79"/>
        <v>190</v>
      </c>
      <c r="Z522" s="334" t="s">
        <v>3136</v>
      </c>
      <c r="AA522" s="59" t="s">
        <v>2078</v>
      </c>
      <c r="AB522" s="163" t="s">
        <v>3886</v>
      </c>
      <c r="AC522" s="407"/>
    </row>
    <row r="523" spans="1:29" ht="153" hidden="1" customHeight="1" x14ac:dyDescent="0.25">
      <c r="A523" s="32">
        <v>513</v>
      </c>
      <c r="B523" s="33" t="s">
        <v>1569</v>
      </c>
      <c r="C523" s="34" t="s">
        <v>32</v>
      </c>
      <c r="D523" s="113" t="s">
        <v>1728</v>
      </c>
      <c r="E523" s="36">
        <v>337</v>
      </c>
      <c r="F523" s="121" t="s">
        <v>2641</v>
      </c>
      <c r="G523" s="122">
        <f t="shared" ref="G523:G586" si="84">LEN(F523)</f>
        <v>389</v>
      </c>
      <c r="H523" s="61" t="s">
        <v>1753</v>
      </c>
      <c r="I523" s="122">
        <f t="shared" ref="I523:I586" si="85">LEN(H523)</f>
        <v>218</v>
      </c>
      <c r="J523" s="61" t="s">
        <v>1851</v>
      </c>
      <c r="K523" s="122">
        <f t="shared" ref="K523:K586" si="86">LEN(J523)</f>
        <v>87</v>
      </c>
      <c r="L523" s="126">
        <v>337</v>
      </c>
      <c r="M523" s="71" t="s">
        <v>1935</v>
      </c>
      <c r="N523" s="122">
        <f t="shared" ref="N523:N586" si="87">LEN(M523)</f>
        <v>125</v>
      </c>
      <c r="O523" s="71" t="s">
        <v>2024</v>
      </c>
      <c r="P523" s="202">
        <v>2</v>
      </c>
      <c r="Q523" s="191">
        <v>42673</v>
      </c>
      <c r="R523" s="191">
        <v>43038</v>
      </c>
      <c r="S523" s="178">
        <f t="shared" si="83"/>
        <v>52.142857142857146</v>
      </c>
      <c r="T523" s="217">
        <v>1</v>
      </c>
      <c r="U523" s="180">
        <f t="shared" si="80"/>
        <v>52.142857142857146</v>
      </c>
      <c r="V523" s="181">
        <f t="shared" si="81"/>
        <v>0</v>
      </c>
      <c r="W523" s="181">
        <f t="shared" si="82"/>
        <v>0</v>
      </c>
      <c r="X523" s="187" t="s">
        <v>3557</v>
      </c>
      <c r="Y523" s="123">
        <f t="shared" ref="Y523:Y586" si="88">LEN(X523)</f>
        <v>390</v>
      </c>
      <c r="Z523" s="334" t="s">
        <v>3136</v>
      </c>
      <c r="AA523" s="59" t="s">
        <v>2078</v>
      </c>
      <c r="AB523" s="163" t="s">
        <v>3886</v>
      </c>
      <c r="AC523" s="407"/>
    </row>
    <row r="524" spans="1:29" ht="137.25" hidden="1" customHeight="1" x14ac:dyDescent="0.25">
      <c r="A524" s="32">
        <v>514</v>
      </c>
      <c r="B524" s="33" t="s">
        <v>1571</v>
      </c>
      <c r="C524" s="34" t="s">
        <v>32</v>
      </c>
      <c r="D524" s="113" t="s">
        <v>1728</v>
      </c>
      <c r="E524" s="36">
        <v>338</v>
      </c>
      <c r="F524" s="121" t="s">
        <v>2642</v>
      </c>
      <c r="G524" s="122">
        <f t="shared" si="84"/>
        <v>389</v>
      </c>
      <c r="H524" s="128" t="s">
        <v>1754</v>
      </c>
      <c r="I524" s="122">
        <f t="shared" si="85"/>
        <v>340</v>
      </c>
      <c r="J524" s="61" t="s">
        <v>1852</v>
      </c>
      <c r="K524" s="122">
        <f t="shared" si="86"/>
        <v>106</v>
      </c>
      <c r="L524" s="126">
        <v>338</v>
      </c>
      <c r="M524" s="61" t="s">
        <v>1936</v>
      </c>
      <c r="N524" s="122">
        <f t="shared" si="87"/>
        <v>116</v>
      </c>
      <c r="O524" s="83" t="s">
        <v>2025</v>
      </c>
      <c r="P524" s="202">
        <v>1</v>
      </c>
      <c r="Q524" s="191">
        <v>42673</v>
      </c>
      <c r="R524" s="191">
        <v>42824</v>
      </c>
      <c r="S524" s="178">
        <f t="shared" si="83"/>
        <v>21.571428571428573</v>
      </c>
      <c r="T524" s="217">
        <v>1</v>
      </c>
      <c r="U524" s="180">
        <f t="shared" si="80"/>
        <v>21.571428571428573</v>
      </c>
      <c r="V524" s="181">
        <f t="shared" si="81"/>
        <v>0</v>
      </c>
      <c r="W524" s="181">
        <f t="shared" si="82"/>
        <v>0</v>
      </c>
      <c r="X524" s="187" t="s">
        <v>3874</v>
      </c>
      <c r="Y524" s="123">
        <f t="shared" si="88"/>
        <v>107</v>
      </c>
      <c r="Z524" s="334" t="s">
        <v>3136</v>
      </c>
      <c r="AA524" s="59" t="s">
        <v>2078</v>
      </c>
      <c r="AB524" s="163" t="s">
        <v>3886</v>
      </c>
      <c r="AC524" s="407"/>
    </row>
    <row r="525" spans="1:29" ht="153" hidden="1" customHeight="1" x14ac:dyDescent="0.25">
      <c r="A525" s="32">
        <v>515</v>
      </c>
      <c r="B525" s="33" t="s">
        <v>1572</v>
      </c>
      <c r="C525" s="42" t="s">
        <v>32</v>
      </c>
      <c r="D525" s="120" t="s">
        <v>1728</v>
      </c>
      <c r="E525" s="36">
        <v>339</v>
      </c>
      <c r="F525" s="121" t="s">
        <v>2735</v>
      </c>
      <c r="G525" s="122">
        <f t="shared" si="84"/>
        <v>389</v>
      </c>
      <c r="H525" s="61" t="s">
        <v>1753</v>
      </c>
      <c r="I525" s="122">
        <f t="shared" si="85"/>
        <v>218</v>
      </c>
      <c r="J525" s="61" t="s">
        <v>1853</v>
      </c>
      <c r="K525" s="122">
        <f t="shared" si="86"/>
        <v>79</v>
      </c>
      <c r="L525" s="126">
        <v>339</v>
      </c>
      <c r="M525" s="61" t="s">
        <v>1937</v>
      </c>
      <c r="N525" s="122">
        <f t="shared" si="87"/>
        <v>103</v>
      </c>
      <c r="O525" s="71" t="s">
        <v>2026</v>
      </c>
      <c r="P525" s="202">
        <v>1</v>
      </c>
      <c r="Q525" s="225">
        <v>42644</v>
      </c>
      <c r="R525" s="225">
        <v>43008</v>
      </c>
      <c r="S525" s="178">
        <f t="shared" si="83"/>
        <v>52</v>
      </c>
      <c r="T525" s="217">
        <v>1</v>
      </c>
      <c r="U525" s="180">
        <f t="shared" si="80"/>
        <v>52</v>
      </c>
      <c r="V525" s="181">
        <f t="shared" si="81"/>
        <v>0</v>
      </c>
      <c r="W525" s="181">
        <f t="shared" si="82"/>
        <v>0</v>
      </c>
      <c r="X525" s="187" t="s">
        <v>2153</v>
      </c>
      <c r="Y525" s="123">
        <f t="shared" si="88"/>
        <v>156</v>
      </c>
      <c r="Z525" s="332" t="s">
        <v>4114</v>
      </c>
      <c r="AA525" s="59" t="s">
        <v>2078</v>
      </c>
      <c r="AB525" s="163" t="s">
        <v>3886</v>
      </c>
      <c r="AC525" s="407"/>
    </row>
    <row r="526" spans="1:29" ht="210" hidden="1" customHeight="1" x14ac:dyDescent="0.25">
      <c r="A526" s="32">
        <v>516</v>
      </c>
      <c r="B526" s="33" t="s">
        <v>1574</v>
      </c>
      <c r="C526" s="42" t="s">
        <v>32</v>
      </c>
      <c r="D526" s="120" t="s">
        <v>33</v>
      </c>
      <c r="E526" s="36">
        <v>340</v>
      </c>
      <c r="F526" s="121" t="s">
        <v>2643</v>
      </c>
      <c r="G526" s="122">
        <f t="shared" si="84"/>
        <v>389</v>
      </c>
      <c r="H526" s="61" t="s">
        <v>1814</v>
      </c>
      <c r="I526" s="122">
        <f t="shared" si="85"/>
        <v>78</v>
      </c>
      <c r="J526" s="71" t="s">
        <v>1854</v>
      </c>
      <c r="K526" s="123">
        <f t="shared" si="86"/>
        <v>334</v>
      </c>
      <c r="L526" s="124">
        <v>340</v>
      </c>
      <c r="M526" s="71" t="s">
        <v>1938</v>
      </c>
      <c r="N526" s="122">
        <f t="shared" si="87"/>
        <v>192</v>
      </c>
      <c r="O526" s="71" t="s">
        <v>2027</v>
      </c>
      <c r="P526" s="227">
        <v>4</v>
      </c>
      <c r="Q526" s="225">
        <v>42522</v>
      </c>
      <c r="R526" s="225">
        <v>42794</v>
      </c>
      <c r="S526" s="178">
        <f t="shared" si="83"/>
        <v>38.857142857142854</v>
      </c>
      <c r="T526" s="217">
        <v>1</v>
      </c>
      <c r="U526" s="180">
        <f t="shared" si="80"/>
        <v>38.857142857142854</v>
      </c>
      <c r="V526" s="181">
        <f t="shared" si="81"/>
        <v>0</v>
      </c>
      <c r="W526" s="181">
        <f t="shared" si="82"/>
        <v>0</v>
      </c>
      <c r="X526" s="64" t="s">
        <v>2166</v>
      </c>
      <c r="Y526" s="123">
        <f t="shared" si="88"/>
        <v>164</v>
      </c>
      <c r="Z526" s="333" t="s">
        <v>1528</v>
      </c>
      <c r="AA526" s="59" t="s">
        <v>2078</v>
      </c>
      <c r="AB526" s="163" t="s">
        <v>3886</v>
      </c>
      <c r="AC526" s="407"/>
    </row>
    <row r="527" spans="1:29" ht="152.25" hidden="1" customHeight="1" x14ac:dyDescent="0.25">
      <c r="A527" s="32">
        <v>517</v>
      </c>
      <c r="B527" s="33" t="s">
        <v>1575</v>
      </c>
      <c r="C527" s="34" t="s">
        <v>32</v>
      </c>
      <c r="D527" s="113" t="s">
        <v>1728</v>
      </c>
      <c r="E527" s="36">
        <v>341</v>
      </c>
      <c r="F527" s="121" t="s">
        <v>2644</v>
      </c>
      <c r="G527" s="122">
        <f t="shared" si="84"/>
        <v>386</v>
      </c>
      <c r="H527" s="61" t="s">
        <v>1755</v>
      </c>
      <c r="I527" s="122">
        <f t="shared" si="85"/>
        <v>143</v>
      </c>
      <c r="J527" s="71" t="s">
        <v>3910</v>
      </c>
      <c r="K527" s="122">
        <f t="shared" si="86"/>
        <v>271</v>
      </c>
      <c r="L527" s="126">
        <v>341</v>
      </c>
      <c r="M527" s="71" t="s">
        <v>3911</v>
      </c>
      <c r="N527" s="122">
        <f t="shared" si="87"/>
        <v>335</v>
      </c>
      <c r="O527" s="64" t="s">
        <v>3027</v>
      </c>
      <c r="P527" s="192">
        <v>3</v>
      </c>
      <c r="Q527" s="191">
        <v>42978</v>
      </c>
      <c r="R527" s="191">
        <v>43100</v>
      </c>
      <c r="S527" s="178">
        <f t="shared" si="83"/>
        <v>17.428571428571427</v>
      </c>
      <c r="T527" s="217">
        <v>1</v>
      </c>
      <c r="U527" s="180">
        <f t="shared" si="80"/>
        <v>17.428571428571427</v>
      </c>
      <c r="V527" s="181">
        <f t="shared" si="81"/>
        <v>0</v>
      </c>
      <c r="W527" s="181">
        <f t="shared" si="82"/>
        <v>0</v>
      </c>
      <c r="X527" s="187" t="s">
        <v>3801</v>
      </c>
      <c r="Y527" s="123">
        <f t="shared" si="88"/>
        <v>125</v>
      </c>
      <c r="Z527" s="334" t="s">
        <v>3136</v>
      </c>
      <c r="AA527" s="59" t="s">
        <v>2078</v>
      </c>
      <c r="AB527" s="163" t="s">
        <v>3886</v>
      </c>
      <c r="AC527" s="407"/>
    </row>
    <row r="528" spans="1:29" ht="153" hidden="1" customHeight="1" x14ac:dyDescent="0.25">
      <c r="A528" s="32">
        <v>518</v>
      </c>
      <c r="B528" s="304" t="s">
        <v>1576</v>
      </c>
      <c r="C528" s="305" t="s">
        <v>32</v>
      </c>
      <c r="D528" s="306" t="s">
        <v>1728</v>
      </c>
      <c r="E528" s="36">
        <v>342</v>
      </c>
      <c r="F528" s="307" t="s">
        <v>2736</v>
      </c>
      <c r="G528" s="122">
        <f t="shared" si="84"/>
        <v>388</v>
      </c>
      <c r="H528" s="303" t="s">
        <v>1756</v>
      </c>
      <c r="I528" s="122">
        <f t="shared" si="85"/>
        <v>182</v>
      </c>
      <c r="J528" s="303" t="s">
        <v>1855</v>
      </c>
      <c r="K528" s="122">
        <f t="shared" si="86"/>
        <v>192</v>
      </c>
      <c r="L528" s="126">
        <v>342</v>
      </c>
      <c r="M528" s="303" t="s">
        <v>1939</v>
      </c>
      <c r="N528" s="122">
        <f t="shared" si="87"/>
        <v>141</v>
      </c>
      <c r="O528" s="295" t="s">
        <v>2028</v>
      </c>
      <c r="P528" s="296">
        <v>1</v>
      </c>
      <c r="Q528" s="297">
        <v>42644</v>
      </c>
      <c r="R528" s="297">
        <v>43008</v>
      </c>
      <c r="S528" s="298">
        <f t="shared" si="83"/>
        <v>52</v>
      </c>
      <c r="T528" s="299">
        <v>1</v>
      </c>
      <c r="U528" s="300">
        <f t="shared" ref="U528:U591" si="89">+S528*T528</f>
        <v>52</v>
      </c>
      <c r="V528" s="301">
        <f t="shared" ref="V528:V591" si="90">IF(R528&lt;=$C$5,U528,0)</f>
        <v>0</v>
      </c>
      <c r="W528" s="301">
        <f t="shared" ref="W528:W591" si="91">IF($C$5&gt;=R528,S528,0)</f>
        <v>0</v>
      </c>
      <c r="X528" s="302" t="s">
        <v>4207</v>
      </c>
      <c r="Y528" s="123">
        <f t="shared" si="88"/>
        <v>372</v>
      </c>
      <c r="Z528" s="332" t="s">
        <v>4114</v>
      </c>
      <c r="AA528" s="308" t="s">
        <v>2078</v>
      </c>
      <c r="AB528" s="163" t="s">
        <v>3886</v>
      </c>
      <c r="AC528" s="406" t="s">
        <v>4318</v>
      </c>
    </row>
    <row r="529" spans="1:29" ht="152.25" customHeight="1" x14ac:dyDescent="0.25">
      <c r="A529" s="32">
        <v>519</v>
      </c>
      <c r="B529" s="339" t="s">
        <v>2864</v>
      </c>
      <c r="C529" s="352" t="s">
        <v>32</v>
      </c>
      <c r="D529" s="366" t="s">
        <v>33</v>
      </c>
      <c r="E529" s="36">
        <v>343</v>
      </c>
      <c r="F529" s="433" t="s">
        <v>4337</v>
      </c>
      <c r="G529" s="122">
        <f t="shared" si="84"/>
        <v>385</v>
      </c>
      <c r="H529" s="343" t="s">
        <v>1757</v>
      </c>
      <c r="I529" s="122">
        <f t="shared" si="85"/>
        <v>150</v>
      </c>
      <c r="J529" s="343" t="s">
        <v>1856</v>
      </c>
      <c r="K529" s="123">
        <f t="shared" si="86"/>
        <v>231</v>
      </c>
      <c r="L529" s="124">
        <v>343</v>
      </c>
      <c r="M529" s="61" t="s">
        <v>1940</v>
      </c>
      <c r="N529" s="122">
        <f t="shared" si="87"/>
        <v>20</v>
      </c>
      <c r="O529" s="365" t="s">
        <v>750</v>
      </c>
      <c r="P529" s="160">
        <v>1</v>
      </c>
      <c r="Q529" s="364">
        <v>42614</v>
      </c>
      <c r="R529" s="364">
        <v>42735</v>
      </c>
      <c r="S529" s="347">
        <f t="shared" si="83"/>
        <v>17.285714285714285</v>
      </c>
      <c r="T529" s="348">
        <v>0.7</v>
      </c>
      <c r="U529" s="349">
        <f t="shared" si="89"/>
        <v>12.099999999999998</v>
      </c>
      <c r="V529" s="350">
        <f t="shared" si="90"/>
        <v>12.099999999999998</v>
      </c>
      <c r="W529" s="350">
        <f t="shared" si="91"/>
        <v>17.285714285714285</v>
      </c>
      <c r="X529" s="363" t="s">
        <v>4359</v>
      </c>
      <c r="Y529" s="123">
        <f t="shared" si="88"/>
        <v>289</v>
      </c>
      <c r="Z529" s="450" t="s">
        <v>4358</v>
      </c>
      <c r="AA529" s="59" t="s">
        <v>2078</v>
      </c>
      <c r="AB529" s="162" t="str">
        <f ca="1">IF($AD$1&gt;=R529,"VENCIDO","TÉRMINO")</f>
        <v>VENCIDO</v>
      </c>
      <c r="AC529" s="407"/>
    </row>
    <row r="530" spans="1:29" ht="152.25" hidden="1" customHeight="1" x14ac:dyDescent="0.25">
      <c r="A530" s="32">
        <v>520</v>
      </c>
      <c r="B530" s="33" t="s">
        <v>1578</v>
      </c>
      <c r="C530" s="42" t="s">
        <v>32</v>
      </c>
      <c r="D530" s="120" t="s">
        <v>33</v>
      </c>
      <c r="E530" s="125"/>
      <c r="F530" s="121" t="s">
        <v>2645</v>
      </c>
      <c r="G530" s="122">
        <f t="shared" si="84"/>
        <v>385</v>
      </c>
      <c r="H530" s="61" t="s">
        <v>1757</v>
      </c>
      <c r="I530" s="122">
        <f t="shared" si="85"/>
        <v>150</v>
      </c>
      <c r="J530" s="61" t="s">
        <v>1857</v>
      </c>
      <c r="K530" s="123">
        <f t="shared" si="86"/>
        <v>122</v>
      </c>
      <c r="L530" s="124">
        <v>343</v>
      </c>
      <c r="M530" s="61" t="s">
        <v>1918</v>
      </c>
      <c r="N530" s="122">
        <f t="shared" si="87"/>
        <v>21</v>
      </c>
      <c r="O530" s="71" t="s">
        <v>750</v>
      </c>
      <c r="P530" s="202">
        <v>1</v>
      </c>
      <c r="Q530" s="203">
        <v>42643</v>
      </c>
      <c r="R530" s="203">
        <v>42916</v>
      </c>
      <c r="S530" s="178">
        <f t="shared" si="83"/>
        <v>39</v>
      </c>
      <c r="T530" s="217">
        <v>1</v>
      </c>
      <c r="U530" s="180">
        <f t="shared" si="89"/>
        <v>39</v>
      </c>
      <c r="V530" s="181">
        <f t="shared" si="90"/>
        <v>0</v>
      </c>
      <c r="W530" s="181">
        <f t="shared" si="91"/>
        <v>0</v>
      </c>
      <c r="X530" s="89" t="s">
        <v>3789</v>
      </c>
      <c r="Y530" s="123">
        <f t="shared" si="88"/>
        <v>261</v>
      </c>
      <c r="Z530" s="333" t="s">
        <v>3138</v>
      </c>
      <c r="AA530" s="59" t="s">
        <v>2078</v>
      </c>
      <c r="AB530" s="163" t="s">
        <v>3886</v>
      </c>
      <c r="AC530" s="407"/>
    </row>
    <row r="531" spans="1:29" ht="152.25" hidden="1" customHeight="1" x14ac:dyDescent="0.25">
      <c r="A531" s="32">
        <v>521</v>
      </c>
      <c r="B531" s="33" t="s">
        <v>2865</v>
      </c>
      <c r="C531" s="42" t="s">
        <v>32</v>
      </c>
      <c r="D531" s="120" t="s">
        <v>33</v>
      </c>
      <c r="E531" s="125"/>
      <c r="F531" s="121" t="s">
        <v>2645</v>
      </c>
      <c r="G531" s="122">
        <f t="shared" si="84"/>
        <v>385</v>
      </c>
      <c r="H531" s="61" t="s">
        <v>1757</v>
      </c>
      <c r="I531" s="122">
        <f t="shared" si="85"/>
        <v>150</v>
      </c>
      <c r="J531" s="61" t="s">
        <v>1858</v>
      </c>
      <c r="K531" s="123">
        <f t="shared" si="86"/>
        <v>315</v>
      </c>
      <c r="L531" s="124">
        <v>343</v>
      </c>
      <c r="M531" s="61" t="s">
        <v>1918</v>
      </c>
      <c r="N531" s="122">
        <f t="shared" si="87"/>
        <v>21</v>
      </c>
      <c r="O531" s="228" t="s">
        <v>2029</v>
      </c>
      <c r="P531" s="202">
        <v>2</v>
      </c>
      <c r="Q531" s="203">
        <v>42643</v>
      </c>
      <c r="R531" s="203">
        <v>42735</v>
      </c>
      <c r="S531" s="178">
        <f t="shared" si="83"/>
        <v>13.142857142857142</v>
      </c>
      <c r="T531" s="217">
        <v>1</v>
      </c>
      <c r="U531" s="180">
        <f t="shared" si="89"/>
        <v>13.142857142857142</v>
      </c>
      <c r="V531" s="181">
        <f t="shared" si="90"/>
        <v>13.142857142857142</v>
      </c>
      <c r="W531" s="181">
        <f t="shared" si="91"/>
        <v>13.142857142857142</v>
      </c>
      <c r="X531" s="89" t="s">
        <v>2706</v>
      </c>
      <c r="Y531" s="130">
        <f t="shared" si="88"/>
        <v>322</v>
      </c>
      <c r="Z531" s="333" t="s">
        <v>3138</v>
      </c>
      <c r="AA531" s="59" t="s">
        <v>2078</v>
      </c>
      <c r="AB531" s="163" t="s">
        <v>3886</v>
      </c>
      <c r="AC531" s="407"/>
    </row>
    <row r="532" spans="1:29" ht="152.25" hidden="1" customHeight="1" x14ac:dyDescent="0.25">
      <c r="A532" s="32">
        <v>522</v>
      </c>
      <c r="B532" s="33" t="s">
        <v>2866</v>
      </c>
      <c r="C532" s="42" t="s">
        <v>32</v>
      </c>
      <c r="D532" s="120" t="s">
        <v>33</v>
      </c>
      <c r="E532" s="125"/>
      <c r="F532" s="121" t="s">
        <v>2645</v>
      </c>
      <c r="G532" s="122">
        <f t="shared" si="84"/>
        <v>385</v>
      </c>
      <c r="H532" s="61" t="s">
        <v>1757</v>
      </c>
      <c r="I532" s="122">
        <f t="shared" si="85"/>
        <v>150</v>
      </c>
      <c r="J532" s="61" t="s">
        <v>1859</v>
      </c>
      <c r="K532" s="123">
        <f t="shared" si="86"/>
        <v>82</v>
      </c>
      <c r="L532" s="124">
        <v>343</v>
      </c>
      <c r="M532" s="61" t="s">
        <v>1941</v>
      </c>
      <c r="N532" s="122">
        <f t="shared" si="87"/>
        <v>27</v>
      </c>
      <c r="O532" s="228" t="s">
        <v>2030</v>
      </c>
      <c r="P532" s="202">
        <v>1</v>
      </c>
      <c r="Q532" s="203">
        <v>42628</v>
      </c>
      <c r="R532" s="203">
        <v>42643</v>
      </c>
      <c r="S532" s="178">
        <f t="shared" si="83"/>
        <v>2.1428571428571428</v>
      </c>
      <c r="T532" s="217">
        <v>1</v>
      </c>
      <c r="U532" s="180">
        <f t="shared" si="89"/>
        <v>2.1428571428571428</v>
      </c>
      <c r="V532" s="181">
        <f t="shared" si="90"/>
        <v>2.1428571428571428</v>
      </c>
      <c r="W532" s="181">
        <f t="shared" si="91"/>
        <v>2.1428571428571428</v>
      </c>
      <c r="X532" s="89" t="s">
        <v>2154</v>
      </c>
      <c r="Y532" s="123">
        <f t="shared" si="88"/>
        <v>100</v>
      </c>
      <c r="Z532" s="333" t="s">
        <v>3138</v>
      </c>
      <c r="AA532" s="59" t="s">
        <v>2078</v>
      </c>
      <c r="AB532" s="163" t="s">
        <v>3886</v>
      </c>
      <c r="AC532" s="407"/>
    </row>
    <row r="533" spans="1:29" ht="153" hidden="1" customHeight="1" x14ac:dyDescent="0.25">
      <c r="A533" s="32">
        <v>523</v>
      </c>
      <c r="B533" s="33" t="s">
        <v>1581</v>
      </c>
      <c r="C533" s="42" t="s">
        <v>32</v>
      </c>
      <c r="D533" s="120" t="s">
        <v>1728</v>
      </c>
      <c r="E533" s="36">
        <v>344</v>
      </c>
      <c r="F533" s="121" t="s">
        <v>2646</v>
      </c>
      <c r="G533" s="122">
        <f t="shared" si="84"/>
        <v>389</v>
      </c>
      <c r="H533" s="61" t="s">
        <v>1758</v>
      </c>
      <c r="I533" s="122">
        <f t="shared" si="85"/>
        <v>222</v>
      </c>
      <c r="J533" s="61" t="s">
        <v>1860</v>
      </c>
      <c r="K533" s="123">
        <f t="shared" si="86"/>
        <v>288</v>
      </c>
      <c r="L533" s="124">
        <v>344</v>
      </c>
      <c r="M533" s="61" t="s">
        <v>1942</v>
      </c>
      <c r="N533" s="122">
        <f t="shared" si="87"/>
        <v>76</v>
      </c>
      <c r="O533" s="229" t="s">
        <v>2031</v>
      </c>
      <c r="P533" s="202">
        <v>2</v>
      </c>
      <c r="Q533" s="203">
        <v>42614</v>
      </c>
      <c r="R533" s="203">
        <v>42735</v>
      </c>
      <c r="S533" s="178">
        <f t="shared" si="83"/>
        <v>17.285714285714285</v>
      </c>
      <c r="T533" s="217">
        <v>1</v>
      </c>
      <c r="U533" s="180">
        <f t="shared" si="89"/>
        <v>17.285714285714285</v>
      </c>
      <c r="V533" s="181">
        <f t="shared" si="90"/>
        <v>17.285714285714285</v>
      </c>
      <c r="W533" s="181">
        <f t="shared" si="91"/>
        <v>17.285714285714285</v>
      </c>
      <c r="X533" s="89" t="s">
        <v>3134</v>
      </c>
      <c r="Y533" s="123">
        <f t="shared" si="88"/>
        <v>339</v>
      </c>
      <c r="Z533" s="333" t="s">
        <v>3138</v>
      </c>
      <c r="AA533" s="59" t="s">
        <v>2078</v>
      </c>
      <c r="AB533" s="163" t="s">
        <v>3886</v>
      </c>
      <c r="AC533" s="407"/>
    </row>
    <row r="534" spans="1:29" ht="167.25" hidden="1" customHeight="1" x14ac:dyDescent="0.25">
      <c r="A534" s="32">
        <v>524</v>
      </c>
      <c r="B534" s="33" t="s">
        <v>1582</v>
      </c>
      <c r="C534" s="42" t="s">
        <v>32</v>
      </c>
      <c r="D534" s="120" t="s">
        <v>1728</v>
      </c>
      <c r="E534" s="36">
        <v>345</v>
      </c>
      <c r="F534" s="121" t="s">
        <v>2647</v>
      </c>
      <c r="G534" s="122">
        <f t="shared" si="84"/>
        <v>387</v>
      </c>
      <c r="H534" s="61" t="s">
        <v>1753</v>
      </c>
      <c r="I534" s="122">
        <f t="shared" si="85"/>
        <v>218</v>
      </c>
      <c r="J534" s="61" t="s">
        <v>1861</v>
      </c>
      <c r="K534" s="123">
        <f t="shared" si="86"/>
        <v>64</v>
      </c>
      <c r="L534" s="124">
        <v>345</v>
      </c>
      <c r="M534" s="61" t="s">
        <v>1943</v>
      </c>
      <c r="N534" s="122">
        <f t="shared" si="87"/>
        <v>33</v>
      </c>
      <c r="O534" s="229" t="s">
        <v>2032</v>
      </c>
      <c r="P534" s="202">
        <v>1</v>
      </c>
      <c r="Q534" s="203">
        <v>42643</v>
      </c>
      <c r="R534" s="203">
        <v>42735</v>
      </c>
      <c r="S534" s="178">
        <f t="shared" si="83"/>
        <v>13.142857142857142</v>
      </c>
      <c r="T534" s="217">
        <v>1</v>
      </c>
      <c r="U534" s="180">
        <f t="shared" si="89"/>
        <v>13.142857142857142</v>
      </c>
      <c r="V534" s="181">
        <f t="shared" si="90"/>
        <v>13.142857142857142</v>
      </c>
      <c r="W534" s="181">
        <f t="shared" si="91"/>
        <v>13.142857142857142</v>
      </c>
      <c r="X534" s="89" t="s">
        <v>3135</v>
      </c>
      <c r="Y534" s="123">
        <f t="shared" si="88"/>
        <v>360</v>
      </c>
      <c r="Z534" s="333" t="s">
        <v>3138</v>
      </c>
      <c r="AA534" s="59" t="s">
        <v>2078</v>
      </c>
      <c r="AB534" s="163" t="s">
        <v>3886</v>
      </c>
      <c r="AC534" s="407"/>
    </row>
    <row r="535" spans="1:29" ht="152.25" hidden="1" customHeight="1" x14ac:dyDescent="0.25">
      <c r="A535" s="32">
        <v>525</v>
      </c>
      <c r="B535" s="33" t="s">
        <v>1584</v>
      </c>
      <c r="C535" s="34" t="s">
        <v>32</v>
      </c>
      <c r="D535" s="113" t="s">
        <v>1728</v>
      </c>
      <c r="E535" s="36">
        <v>346</v>
      </c>
      <c r="F535" s="121" t="s">
        <v>2648</v>
      </c>
      <c r="G535" s="122">
        <f t="shared" si="84"/>
        <v>389</v>
      </c>
      <c r="H535" s="61" t="s">
        <v>1759</v>
      </c>
      <c r="I535" s="122">
        <f t="shared" si="85"/>
        <v>234</v>
      </c>
      <c r="J535" s="61" t="s">
        <v>1835</v>
      </c>
      <c r="K535" s="122">
        <f t="shared" si="86"/>
        <v>93</v>
      </c>
      <c r="L535" s="126">
        <v>346</v>
      </c>
      <c r="M535" s="61" t="s">
        <v>1921</v>
      </c>
      <c r="N535" s="122">
        <f t="shared" si="87"/>
        <v>154</v>
      </c>
      <c r="O535" s="83" t="s">
        <v>2012</v>
      </c>
      <c r="P535" s="202">
        <v>2</v>
      </c>
      <c r="Q535" s="191">
        <v>42673</v>
      </c>
      <c r="R535" s="191">
        <v>42734</v>
      </c>
      <c r="S535" s="178">
        <f t="shared" si="83"/>
        <v>8.7142857142857135</v>
      </c>
      <c r="T535" s="217">
        <v>1</v>
      </c>
      <c r="U535" s="180">
        <f t="shared" si="89"/>
        <v>8.7142857142857135</v>
      </c>
      <c r="V535" s="181">
        <f t="shared" si="90"/>
        <v>8.7142857142857135</v>
      </c>
      <c r="W535" s="181">
        <f t="shared" si="91"/>
        <v>8.7142857142857135</v>
      </c>
      <c r="X535" s="187" t="s">
        <v>3636</v>
      </c>
      <c r="Y535" s="123">
        <f t="shared" si="88"/>
        <v>171</v>
      </c>
      <c r="Z535" s="333" t="s">
        <v>3137</v>
      </c>
      <c r="AA535" s="59" t="s">
        <v>2078</v>
      </c>
      <c r="AB535" s="163" t="s">
        <v>3886</v>
      </c>
      <c r="AC535" s="407"/>
    </row>
    <row r="536" spans="1:29" ht="137.25" hidden="1" customHeight="1" x14ac:dyDescent="0.25">
      <c r="A536" s="32">
        <v>526</v>
      </c>
      <c r="B536" s="33" t="s">
        <v>1585</v>
      </c>
      <c r="C536" s="34" t="s">
        <v>32</v>
      </c>
      <c r="D536" s="113" t="s">
        <v>1728</v>
      </c>
      <c r="E536" s="36">
        <v>347</v>
      </c>
      <c r="F536" s="121" t="s">
        <v>2649</v>
      </c>
      <c r="G536" s="122">
        <f t="shared" si="84"/>
        <v>375</v>
      </c>
      <c r="H536" s="61" t="s">
        <v>1760</v>
      </c>
      <c r="I536" s="122">
        <f t="shared" si="85"/>
        <v>223</v>
      </c>
      <c r="J536" s="61" t="s">
        <v>1852</v>
      </c>
      <c r="K536" s="122">
        <f t="shared" si="86"/>
        <v>106</v>
      </c>
      <c r="L536" s="126">
        <v>347</v>
      </c>
      <c r="M536" s="61" t="s">
        <v>1944</v>
      </c>
      <c r="N536" s="122">
        <f t="shared" si="87"/>
        <v>96</v>
      </c>
      <c r="O536" s="61" t="s">
        <v>2033</v>
      </c>
      <c r="P536" s="202">
        <v>1</v>
      </c>
      <c r="Q536" s="191">
        <v>42673</v>
      </c>
      <c r="R536" s="191">
        <v>42824</v>
      </c>
      <c r="S536" s="178">
        <f t="shared" si="83"/>
        <v>21.571428571428573</v>
      </c>
      <c r="T536" s="217">
        <v>1</v>
      </c>
      <c r="U536" s="180">
        <f t="shared" si="89"/>
        <v>21.571428571428573</v>
      </c>
      <c r="V536" s="181">
        <f t="shared" si="90"/>
        <v>0</v>
      </c>
      <c r="W536" s="181">
        <f t="shared" si="91"/>
        <v>0</v>
      </c>
      <c r="X536" s="187" t="s">
        <v>3837</v>
      </c>
      <c r="Y536" s="123">
        <f t="shared" si="88"/>
        <v>179</v>
      </c>
      <c r="Z536" s="334" t="s">
        <v>3136</v>
      </c>
      <c r="AA536" s="59" t="s">
        <v>2078</v>
      </c>
      <c r="AB536" s="163" t="s">
        <v>3886</v>
      </c>
      <c r="AC536" s="407"/>
    </row>
    <row r="537" spans="1:29" ht="198.75" hidden="1" customHeight="1" x14ac:dyDescent="0.25">
      <c r="A537" s="32">
        <v>527</v>
      </c>
      <c r="B537" s="33" t="s">
        <v>2867</v>
      </c>
      <c r="C537" s="42" t="s">
        <v>32</v>
      </c>
      <c r="D537" s="120" t="s">
        <v>1728</v>
      </c>
      <c r="E537" s="36">
        <v>348</v>
      </c>
      <c r="F537" s="121" t="s">
        <v>2650</v>
      </c>
      <c r="G537" s="122">
        <f t="shared" si="84"/>
        <v>376</v>
      </c>
      <c r="H537" s="61" t="s">
        <v>1761</v>
      </c>
      <c r="I537" s="122">
        <f t="shared" si="85"/>
        <v>300</v>
      </c>
      <c r="J537" s="71" t="s">
        <v>1862</v>
      </c>
      <c r="K537" s="123">
        <f t="shared" si="86"/>
        <v>178</v>
      </c>
      <c r="L537" s="124">
        <v>348</v>
      </c>
      <c r="M537" s="71" t="s">
        <v>1945</v>
      </c>
      <c r="N537" s="122">
        <f t="shared" si="87"/>
        <v>230</v>
      </c>
      <c r="O537" s="71" t="s">
        <v>2034</v>
      </c>
      <c r="P537" s="202">
        <v>1</v>
      </c>
      <c r="Q537" s="203">
        <v>42643</v>
      </c>
      <c r="R537" s="203">
        <v>42916</v>
      </c>
      <c r="S537" s="178">
        <f t="shared" si="83"/>
        <v>39</v>
      </c>
      <c r="T537" s="217">
        <v>1</v>
      </c>
      <c r="U537" s="180">
        <f t="shared" si="89"/>
        <v>39</v>
      </c>
      <c r="V537" s="181">
        <f t="shared" si="90"/>
        <v>0</v>
      </c>
      <c r="W537" s="181">
        <f t="shared" si="91"/>
        <v>0</v>
      </c>
      <c r="X537" s="56" t="s">
        <v>3868</v>
      </c>
      <c r="Y537" s="123">
        <f t="shared" si="88"/>
        <v>249</v>
      </c>
      <c r="Z537" s="333" t="s">
        <v>3577</v>
      </c>
      <c r="AA537" s="59" t="s">
        <v>2078</v>
      </c>
      <c r="AB537" s="163" t="s">
        <v>3886</v>
      </c>
      <c r="AC537" s="407"/>
    </row>
    <row r="538" spans="1:29" ht="152.25" hidden="1" customHeight="1" x14ac:dyDescent="0.25">
      <c r="A538" s="32">
        <v>528</v>
      </c>
      <c r="B538" s="33" t="s">
        <v>1587</v>
      </c>
      <c r="C538" s="42" t="s">
        <v>32</v>
      </c>
      <c r="D538" s="120" t="s">
        <v>1728</v>
      </c>
      <c r="E538" s="125"/>
      <c r="F538" s="121" t="s">
        <v>2650</v>
      </c>
      <c r="G538" s="122">
        <f t="shared" si="84"/>
        <v>376</v>
      </c>
      <c r="H538" s="61" t="s">
        <v>1761</v>
      </c>
      <c r="I538" s="122">
        <f t="shared" si="85"/>
        <v>300</v>
      </c>
      <c r="J538" s="71" t="s">
        <v>1863</v>
      </c>
      <c r="K538" s="123">
        <f t="shared" si="86"/>
        <v>149</v>
      </c>
      <c r="L538" s="124">
        <v>348</v>
      </c>
      <c r="M538" s="71" t="s">
        <v>1946</v>
      </c>
      <c r="N538" s="122">
        <f t="shared" si="87"/>
        <v>160</v>
      </c>
      <c r="O538" s="71" t="s">
        <v>2035</v>
      </c>
      <c r="P538" s="202">
        <v>2</v>
      </c>
      <c r="Q538" s="203">
        <v>42643</v>
      </c>
      <c r="R538" s="203">
        <v>42916</v>
      </c>
      <c r="S538" s="178">
        <f t="shared" si="83"/>
        <v>39</v>
      </c>
      <c r="T538" s="217">
        <v>1</v>
      </c>
      <c r="U538" s="180">
        <f t="shared" si="89"/>
        <v>39</v>
      </c>
      <c r="V538" s="181">
        <f t="shared" si="90"/>
        <v>0</v>
      </c>
      <c r="W538" s="181">
        <f t="shared" si="91"/>
        <v>0</v>
      </c>
      <c r="X538" s="56" t="s">
        <v>3869</v>
      </c>
      <c r="Y538" s="123">
        <f t="shared" si="88"/>
        <v>124</v>
      </c>
      <c r="Z538" s="333" t="s">
        <v>3577</v>
      </c>
      <c r="AA538" s="59" t="s">
        <v>2079</v>
      </c>
      <c r="AB538" s="163" t="s">
        <v>3886</v>
      </c>
      <c r="AC538" s="407"/>
    </row>
    <row r="539" spans="1:29" ht="153" hidden="1" customHeight="1" x14ac:dyDescent="0.25">
      <c r="A539" s="32">
        <v>529</v>
      </c>
      <c r="B539" s="33" t="s">
        <v>2868</v>
      </c>
      <c r="C539" s="34" t="s">
        <v>32</v>
      </c>
      <c r="D539" s="113" t="s">
        <v>1728</v>
      </c>
      <c r="E539" s="36">
        <v>349</v>
      </c>
      <c r="F539" s="121" t="s">
        <v>2651</v>
      </c>
      <c r="G539" s="122">
        <f t="shared" si="84"/>
        <v>389</v>
      </c>
      <c r="H539" s="61" t="s">
        <v>1762</v>
      </c>
      <c r="I539" s="122">
        <f t="shared" si="85"/>
        <v>189</v>
      </c>
      <c r="J539" s="61" t="s">
        <v>1828</v>
      </c>
      <c r="K539" s="122">
        <f t="shared" si="86"/>
        <v>186</v>
      </c>
      <c r="L539" s="126">
        <v>349</v>
      </c>
      <c r="M539" s="61" t="s">
        <v>1912</v>
      </c>
      <c r="N539" s="122">
        <f t="shared" si="87"/>
        <v>176</v>
      </c>
      <c r="O539" s="71" t="s">
        <v>2036</v>
      </c>
      <c r="P539" s="227">
        <v>1</v>
      </c>
      <c r="Q539" s="191">
        <v>42673</v>
      </c>
      <c r="R539" s="191">
        <v>42824</v>
      </c>
      <c r="S539" s="178">
        <f t="shared" si="83"/>
        <v>21.571428571428573</v>
      </c>
      <c r="T539" s="217">
        <v>1</v>
      </c>
      <c r="U539" s="180">
        <f t="shared" si="89"/>
        <v>21.571428571428573</v>
      </c>
      <c r="V539" s="181">
        <f t="shared" si="90"/>
        <v>0</v>
      </c>
      <c r="W539" s="181">
        <f t="shared" si="91"/>
        <v>0</v>
      </c>
      <c r="X539" s="187" t="s">
        <v>3558</v>
      </c>
      <c r="Y539" s="123">
        <f t="shared" si="88"/>
        <v>227</v>
      </c>
      <c r="Z539" s="334" t="s">
        <v>3136</v>
      </c>
      <c r="AA539" s="59" t="s">
        <v>2078</v>
      </c>
      <c r="AB539" s="163" t="s">
        <v>3886</v>
      </c>
      <c r="AC539" s="407"/>
    </row>
    <row r="540" spans="1:29" ht="153" hidden="1" customHeight="1" x14ac:dyDescent="0.25">
      <c r="A540" s="32">
        <v>530</v>
      </c>
      <c r="B540" s="33" t="s">
        <v>1591</v>
      </c>
      <c r="C540" s="34" t="s">
        <v>32</v>
      </c>
      <c r="D540" s="113" t="s">
        <v>1728</v>
      </c>
      <c r="E540" s="36">
        <v>350</v>
      </c>
      <c r="F540" s="121" t="s">
        <v>2652</v>
      </c>
      <c r="G540" s="122">
        <f t="shared" si="84"/>
        <v>389</v>
      </c>
      <c r="H540" s="61" t="s">
        <v>1763</v>
      </c>
      <c r="I540" s="122">
        <f t="shared" si="85"/>
        <v>204</v>
      </c>
      <c r="J540" s="61" t="s">
        <v>1828</v>
      </c>
      <c r="K540" s="122">
        <f t="shared" si="86"/>
        <v>186</v>
      </c>
      <c r="L540" s="126">
        <v>350</v>
      </c>
      <c r="M540" s="61" t="s">
        <v>1912</v>
      </c>
      <c r="N540" s="122">
        <f t="shared" si="87"/>
        <v>176</v>
      </c>
      <c r="O540" s="61" t="s">
        <v>2036</v>
      </c>
      <c r="P540" s="227">
        <v>1</v>
      </c>
      <c r="Q540" s="191">
        <v>42673</v>
      </c>
      <c r="R540" s="191">
        <v>43008</v>
      </c>
      <c r="S540" s="178">
        <f t="shared" si="83"/>
        <v>47.857142857142854</v>
      </c>
      <c r="T540" s="217">
        <v>1</v>
      </c>
      <c r="U540" s="180">
        <f t="shared" si="89"/>
        <v>47.857142857142854</v>
      </c>
      <c r="V540" s="181">
        <f t="shared" si="90"/>
        <v>0</v>
      </c>
      <c r="W540" s="181">
        <f t="shared" si="91"/>
        <v>0</v>
      </c>
      <c r="X540" s="187" t="s">
        <v>3558</v>
      </c>
      <c r="Y540" s="123">
        <f t="shared" si="88"/>
        <v>227</v>
      </c>
      <c r="Z540" s="334" t="s">
        <v>3136</v>
      </c>
      <c r="AA540" s="59" t="s">
        <v>2078</v>
      </c>
      <c r="AB540" s="163" t="s">
        <v>3886</v>
      </c>
      <c r="AC540" s="407"/>
    </row>
    <row r="541" spans="1:29" ht="152.25" hidden="1" customHeight="1" x14ac:dyDescent="0.25">
      <c r="A541" s="32">
        <v>531</v>
      </c>
      <c r="B541" s="33" t="s">
        <v>2869</v>
      </c>
      <c r="C541" s="34" t="s">
        <v>32</v>
      </c>
      <c r="D541" s="113" t="s">
        <v>1728</v>
      </c>
      <c r="E541" s="36">
        <v>351</v>
      </c>
      <c r="F541" s="121" t="s">
        <v>2653</v>
      </c>
      <c r="G541" s="122">
        <f t="shared" si="84"/>
        <v>389</v>
      </c>
      <c r="H541" s="61" t="s">
        <v>1764</v>
      </c>
      <c r="I541" s="122">
        <f t="shared" si="85"/>
        <v>257</v>
      </c>
      <c r="J541" s="61" t="s">
        <v>248</v>
      </c>
      <c r="K541" s="122">
        <f t="shared" si="86"/>
        <v>275</v>
      </c>
      <c r="L541" s="126">
        <v>351</v>
      </c>
      <c r="M541" s="61" t="s">
        <v>1947</v>
      </c>
      <c r="N541" s="122">
        <f t="shared" si="87"/>
        <v>282</v>
      </c>
      <c r="O541" s="71" t="s">
        <v>3833</v>
      </c>
      <c r="P541" s="227">
        <v>1</v>
      </c>
      <c r="Q541" s="191">
        <v>42673</v>
      </c>
      <c r="R541" s="191">
        <v>43008</v>
      </c>
      <c r="S541" s="178">
        <f t="shared" si="83"/>
        <v>47.857142857142854</v>
      </c>
      <c r="T541" s="217">
        <v>1</v>
      </c>
      <c r="U541" s="180">
        <f t="shared" si="89"/>
        <v>47.857142857142854</v>
      </c>
      <c r="V541" s="181">
        <f t="shared" si="90"/>
        <v>0</v>
      </c>
      <c r="W541" s="181">
        <f t="shared" si="91"/>
        <v>0</v>
      </c>
      <c r="X541" s="187" t="s">
        <v>3834</v>
      </c>
      <c r="Y541" s="123">
        <f t="shared" si="88"/>
        <v>122</v>
      </c>
      <c r="Z541" s="334" t="s">
        <v>3136</v>
      </c>
      <c r="AA541" s="59" t="s">
        <v>2078</v>
      </c>
      <c r="AB541" s="163" t="s">
        <v>3886</v>
      </c>
      <c r="AC541" s="407"/>
    </row>
    <row r="542" spans="1:29" ht="152.25" hidden="1" customHeight="1" x14ac:dyDescent="0.25">
      <c r="A542" s="32">
        <v>532</v>
      </c>
      <c r="B542" s="33" t="s">
        <v>1596</v>
      </c>
      <c r="C542" s="34" t="s">
        <v>32</v>
      </c>
      <c r="D542" s="113" t="s">
        <v>1728</v>
      </c>
      <c r="E542" s="36">
        <v>352</v>
      </c>
      <c r="F542" s="121" t="s">
        <v>2654</v>
      </c>
      <c r="G542" s="122">
        <f t="shared" si="84"/>
        <v>385</v>
      </c>
      <c r="H542" s="61" t="s">
        <v>1765</v>
      </c>
      <c r="I542" s="122">
        <f t="shared" si="85"/>
        <v>189</v>
      </c>
      <c r="J542" s="61" t="s">
        <v>1850</v>
      </c>
      <c r="K542" s="122">
        <f t="shared" si="86"/>
        <v>244</v>
      </c>
      <c r="L542" s="126">
        <v>352</v>
      </c>
      <c r="M542" s="61" t="s">
        <v>1948</v>
      </c>
      <c r="N542" s="122">
        <f t="shared" si="87"/>
        <v>251</v>
      </c>
      <c r="O542" s="61" t="s">
        <v>2037</v>
      </c>
      <c r="P542" s="227">
        <v>2</v>
      </c>
      <c r="Q542" s="191">
        <v>42673</v>
      </c>
      <c r="R542" s="191">
        <v>43008</v>
      </c>
      <c r="S542" s="178">
        <f t="shared" si="83"/>
        <v>47.857142857142854</v>
      </c>
      <c r="T542" s="217">
        <v>1</v>
      </c>
      <c r="U542" s="180">
        <f t="shared" si="89"/>
        <v>47.857142857142854</v>
      </c>
      <c r="V542" s="181">
        <f t="shared" si="90"/>
        <v>0</v>
      </c>
      <c r="W542" s="181">
        <f t="shared" si="91"/>
        <v>0</v>
      </c>
      <c r="X542" s="187" t="s">
        <v>3559</v>
      </c>
      <c r="Y542" s="123">
        <f t="shared" si="88"/>
        <v>300</v>
      </c>
      <c r="Z542" s="334" t="s">
        <v>3136</v>
      </c>
      <c r="AA542" s="59" t="s">
        <v>2078</v>
      </c>
      <c r="AB542" s="163" t="s">
        <v>3886</v>
      </c>
      <c r="AC542" s="407"/>
    </row>
    <row r="543" spans="1:29" ht="153" hidden="1" customHeight="1" x14ac:dyDescent="0.25">
      <c r="A543" s="32">
        <v>533</v>
      </c>
      <c r="B543" s="33" t="s">
        <v>1600</v>
      </c>
      <c r="C543" s="34" t="s">
        <v>32</v>
      </c>
      <c r="D543" s="113" t="s">
        <v>1728</v>
      </c>
      <c r="E543" s="36">
        <v>353</v>
      </c>
      <c r="F543" s="121" t="s">
        <v>2655</v>
      </c>
      <c r="G543" s="122">
        <f t="shared" si="84"/>
        <v>389</v>
      </c>
      <c r="H543" s="61" t="s">
        <v>1766</v>
      </c>
      <c r="I543" s="122">
        <f t="shared" si="85"/>
        <v>112</v>
      </c>
      <c r="J543" s="61" t="s">
        <v>248</v>
      </c>
      <c r="K543" s="122">
        <f t="shared" si="86"/>
        <v>275</v>
      </c>
      <c r="L543" s="126">
        <v>353</v>
      </c>
      <c r="M543" s="61" t="s">
        <v>255</v>
      </c>
      <c r="N543" s="122">
        <f t="shared" si="87"/>
        <v>187</v>
      </c>
      <c r="O543" s="61" t="s">
        <v>2036</v>
      </c>
      <c r="P543" s="227">
        <v>1</v>
      </c>
      <c r="Q543" s="191">
        <v>42673</v>
      </c>
      <c r="R543" s="191">
        <v>43008</v>
      </c>
      <c r="S543" s="178">
        <f t="shared" si="83"/>
        <v>47.857142857142854</v>
      </c>
      <c r="T543" s="217">
        <v>1</v>
      </c>
      <c r="U543" s="180">
        <f t="shared" si="89"/>
        <v>47.857142857142854</v>
      </c>
      <c r="V543" s="181">
        <f t="shared" si="90"/>
        <v>0</v>
      </c>
      <c r="W543" s="181">
        <f t="shared" si="91"/>
        <v>0</v>
      </c>
      <c r="X543" s="187" t="s">
        <v>3560</v>
      </c>
      <c r="Y543" s="123">
        <f t="shared" si="88"/>
        <v>176</v>
      </c>
      <c r="Z543" s="334" t="s">
        <v>3136</v>
      </c>
      <c r="AA543" s="59" t="s">
        <v>2078</v>
      </c>
      <c r="AB543" s="163" t="s">
        <v>3886</v>
      </c>
      <c r="AC543" s="407"/>
    </row>
    <row r="544" spans="1:29" ht="154.5" hidden="1" customHeight="1" x14ac:dyDescent="0.25">
      <c r="A544" s="32">
        <v>534</v>
      </c>
      <c r="B544" s="33" t="s">
        <v>1604</v>
      </c>
      <c r="C544" s="34" t="s">
        <v>32</v>
      </c>
      <c r="D544" s="113" t="s">
        <v>1728</v>
      </c>
      <c r="E544" s="36">
        <v>354</v>
      </c>
      <c r="F544" s="121" t="s">
        <v>2656</v>
      </c>
      <c r="G544" s="122">
        <f t="shared" si="84"/>
        <v>388</v>
      </c>
      <c r="H544" s="61" t="s">
        <v>1767</v>
      </c>
      <c r="I544" s="122">
        <f t="shared" si="85"/>
        <v>147</v>
      </c>
      <c r="J544" s="61" t="s">
        <v>1850</v>
      </c>
      <c r="K544" s="122">
        <f t="shared" si="86"/>
        <v>244</v>
      </c>
      <c r="L544" s="126">
        <v>354</v>
      </c>
      <c r="M544" s="61" t="s">
        <v>1934</v>
      </c>
      <c r="N544" s="122">
        <f t="shared" si="87"/>
        <v>252</v>
      </c>
      <c r="O544" s="71" t="s">
        <v>2038</v>
      </c>
      <c r="P544" s="227">
        <v>2</v>
      </c>
      <c r="Q544" s="191">
        <v>42673</v>
      </c>
      <c r="R544" s="191">
        <v>43008</v>
      </c>
      <c r="S544" s="178">
        <f t="shared" si="83"/>
        <v>47.857142857142854</v>
      </c>
      <c r="T544" s="217">
        <v>1</v>
      </c>
      <c r="U544" s="180">
        <f t="shared" si="89"/>
        <v>47.857142857142854</v>
      </c>
      <c r="V544" s="181">
        <f t="shared" si="90"/>
        <v>0</v>
      </c>
      <c r="W544" s="181">
        <f t="shared" si="91"/>
        <v>0</v>
      </c>
      <c r="X544" s="187" t="s">
        <v>3561</v>
      </c>
      <c r="Y544" s="123">
        <f t="shared" si="88"/>
        <v>300</v>
      </c>
      <c r="Z544" s="334" t="s">
        <v>3136</v>
      </c>
      <c r="AA544" s="59" t="s">
        <v>2078</v>
      </c>
      <c r="AB544" s="163" t="s">
        <v>3886</v>
      </c>
      <c r="AC544" s="407"/>
    </row>
    <row r="545" spans="1:29" ht="136.5" hidden="1" customHeight="1" x14ac:dyDescent="0.25">
      <c r="A545" s="32">
        <v>535</v>
      </c>
      <c r="B545" s="33" t="s">
        <v>1606</v>
      </c>
      <c r="C545" s="42" t="s">
        <v>32</v>
      </c>
      <c r="D545" s="120" t="s">
        <v>33</v>
      </c>
      <c r="E545" s="36">
        <v>355</v>
      </c>
      <c r="F545" s="121" t="s">
        <v>2657</v>
      </c>
      <c r="G545" s="122">
        <f t="shared" si="84"/>
        <v>381</v>
      </c>
      <c r="H545" s="61" t="s">
        <v>1768</v>
      </c>
      <c r="I545" s="122">
        <f t="shared" si="85"/>
        <v>33</v>
      </c>
      <c r="J545" s="132" t="s">
        <v>1864</v>
      </c>
      <c r="K545" s="123">
        <f t="shared" si="86"/>
        <v>157</v>
      </c>
      <c r="L545" s="124">
        <v>355</v>
      </c>
      <c r="M545" s="132" t="s">
        <v>1949</v>
      </c>
      <c r="N545" s="122">
        <f t="shared" si="87"/>
        <v>166</v>
      </c>
      <c r="O545" s="133" t="s">
        <v>2039</v>
      </c>
      <c r="P545" s="230">
        <v>2</v>
      </c>
      <c r="Q545" s="203">
        <v>42614</v>
      </c>
      <c r="R545" s="203">
        <v>42674</v>
      </c>
      <c r="S545" s="178">
        <f t="shared" si="83"/>
        <v>8.5714285714285712</v>
      </c>
      <c r="T545" s="217">
        <v>1</v>
      </c>
      <c r="U545" s="180">
        <f t="shared" si="89"/>
        <v>8.5714285714285712</v>
      </c>
      <c r="V545" s="181">
        <f t="shared" si="90"/>
        <v>8.5714285714285712</v>
      </c>
      <c r="W545" s="181">
        <f t="shared" si="91"/>
        <v>8.5714285714285712</v>
      </c>
      <c r="X545" s="56" t="s">
        <v>2118</v>
      </c>
      <c r="Y545" s="123">
        <f t="shared" si="88"/>
        <v>69</v>
      </c>
      <c r="Z545" s="333" t="s">
        <v>1769</v>
      </c>
      <c r="AA545" s="59" t="s">
        <v>2078</v>
      </c>
      <c r="AB545" s="163" t="s">
        <v>3886</v>
      </c>
      <c r="AC545" s="407"/>
    </row>
    <row r="546" spans="1:29" ht="151.5" hidden="1" customHeight="1" x14ac:dyDescent="0.25">
      <c r="A546" s="32">
        <v>536</v>
      </c>
      <c r="B546" s="33" t="s">
        <v>1607</v>
      </c>
      <c r="C546" s="42" t="s">
        <v>32</v>
      </c>
      <c r="D546" s="120" t="s">
        <v>33</v>
      </c>
      <c r="E546" s="125"/>
      <c r="F546" s="121" t="s">
        <v>2658</v>
      </c>
      <c r="G546" s="122">
        <f t="shared" si="84"/>
        <v>389</v>
      </c>
      <c r="H546" s="61" t="s">
        <v>1815</v>
      </c>
      <c r="I546" s="122">
        <f t="shared" si="85"/>
        <v>55</v>
      </c>
      <c r="J546" s="132" t="s">
        <v>1865</v>
      </c>
      <c r="K546" s="123">
        <f t="shared" si="86"/>
        <v>100</v>
      </c>
      <c r="L546" s="124">
        <v>355</v>
      </c>
      <c r="M546" s="133" t="s">
        <v>1950</v>
      </c>
      <c r="N546" s="122">
        <f t="shared" si="87"/>
        <v>60</v>
      </c>
      <c r="O546" s="133" t="s">
        <v>2040</v>
      </c>
      <c r="P546" s="230">
        <v>2</v>
      </c>
      <c r="Q546" s="203">
        <v>42614</v>
      </c>
      <c r="R546" s="203">
        <v>42674</v>
      </c>
      <c r="S546" s="178">
        <f t="shared" si="83"/>
        <v>8.5714285714285712</v>
      </c>
      <c r="T546" s="217">
        <v>1</v>
      </c>
      <c r="U546" s="180">
        <f t="shared" si="89"/>
        <v>8.5714285714285712</v>
      </c>
      <c r="V546" s="181">
        <f t="shared" si="90"/>
        <v>8.5714285714285712</v>
      </c>
      <c r="W546" s="181">
        <f t="shared" si="91"/>
        <v>8.5714285714285712</v>
      </c>
      <c r="X546" s="56" t="s">
        <v>2119</v>
      </c>
      <c r="Y546" s="123">
        <f t="shared" si="88"/>
        <v>146</v>
      </c>
      <c r="Z546" s="333" t="s">
        <v>1769</v>
      </c>
      <c r="AA546" s="59" t="s">
        <v>2078</v>
      </c>
      <c r="AB546" s="163" t="s">
        <v>3886</v>
      </c>
      <c r="AC546" s="407"/>
    </row>
    <row r="547" spans="1:29" ht="154.5" hidden="1" customHeight="1" x14ac:dyDescent="0.25">
      <c r="A547" s="32">
        <v>537</v>
      </c>
      <c r="B547" s="33" t="s">
        <v>1611</v>
      </c>
      <c r="C547" s="34" t="s">
        <v>32</v>
      </c>
      <c r="D547" s="113" t="s">
        <v>1728</v>
      </c>
      <c r="E547" s="36">
        <v>356</v>
      </c>
      <c r="F547" s="121" t="s">
        <v>2659</v>
      </c>
      <c r="G547" s="122">
        <f t="shared" si="84"/>
        <v>388</v>
      </c>
      <c r="H547" s="61" t="s">
        <v>1770</v>
      </c>
      <c r="I547" s="122">
        <f t="shared" si="85"/>
        <v>172</v>
      </c>
      <c r="J547" s="61" t="s">
        <v>255</v>
      </c>
      <c r="K547" s="122">
        <f t="shared" si="86"/>
        <v>187</v>
      </c>
      <c r="L547" s="126">
        <v>356</v>
      </c>
      <c r="M547" s="61" t="s">
        <v>255</v>
      </c>
      <c r="N547" s="122">
        <f t="shared" si="87"/>
        <v>187</v>
      </c>
      <c r="O547" s="61" t="s">
        <v>2036</v>
      </c>
      <c r="P547" s="227">
        <v>1</v>
      </c>
      <c r="Q547" s="191">
        <v>42673</v>
      </c>
      <c r="R547" s="191">
        <v>43008</v>
      </c>
      <c r="S547" s="178">
        <f t="shared" si="83"/>
        <v>47.857142857142854</v>
      </c>
      <c r="T547" s="217">
        <v>1</v>
      </c>
      <c r="U547" s="180">
        <f t="shared" si="89"/>
        <v>47.857142857142854</v>
      </c>
      <c r="V547" s="181">
        <f t="shared" si="90"/>
        <v>0</v>
      </c>
      <c r="W547" s="181">
        <f t="shared" si="91"/>
        <v>0</v>
      </c>
      <c r="X547" s="187" t="s">
        <v>3558</v>
      </c>
      <c r="Y547" s="123">
        <f t="shared" si="88"/>
        <v>227</v>
      </c>
      <c r="Z547" s="334" t="s">
        <v>3136</v>
      </c>
      <c r="AA547" s="59" t="s">
        <v>2078</v>
      </c>
      <c r="AB547" s="163" t="s">
        <v>3886</v>
      </c>
      <c r="AC547" s="407"/>
    </row>
    <row r="548" spans="1:29" ht="165" hidden="1" customHeight="1" x14ac:dyDescent="0.25">
      <c r="A548" s="32">
        <v>538</v>
      </c>
      <c r="B548" s="33" t="s">
        <v>1613</v>
      </c>
      <c r="C548" s="42" t="s">
        <v>32</v>
      </c>
      <c r="D548" s="120" t="s">
        <v>1728</v>
      </c>
      <c r="E548" s="36">
        <v>357</v>
      </c>
      <c r="F548" s="121" t="s">
        <v>2660</v>
      </c>
      <c r="G548" s="122">
        <f t="shared" si="84"/>
        <v>386</v>
      </c>
      <c r="H548" s="61" t="s">
        <v>1771</v>
      </c>
      <c r="I548" s="122">
        <f t="shared" si="85"/>
        <v>390</v>
      </c>
      <c r="J548" s="61" t="s">
        <v>1866</v>
      </c>
      <c r="K548" s="131">
        <f t="shared" si="86"/>
        <v>389</v>
      </c>
      <c r="L548" s="124">
        <v>357</v>
      </c>
      <c r="M548" s="61" t="s">
        <v>1951</v>
      </c>
      <c r="N548" s="122">
        <f t="shared" si="87"/>
        <v>175</v>
      </c>
      <c r="O548" s="119" t="s">
        <v>973</v>
      </c>
      <c r="P548" s="202">
        <v>1</v>
      </c>
      <c r="Q548" s="203">
        <v>42633</v>
      </c>
      <c r="R548" s="203">
        <v>42825</v>
      </c>
      <c r="S548" s="178">
        <f t="shared" si="83"/>
        <v>27.428571428571427</v>
      </c>
      <c r="T548" s="217">
        <v>1</v>
      </c>
      <c r="U548" s="180">
        <f t="shared" si="89"/>
        <v>27.428571428571427</v>
      </c>
      <c r="V548" s="181">
        <f t="shared" si="90"/>
        <v>0</v>
      </c>
      <c r="W548" s="181">
        <f t="shared" si="91"/>
        <v>0</v>
      </c>
      <c r="X548" s="61" t="s">
        <v>2331</v>
      </c>
      <c r="Y548" s="123">
        <f t="shared" si="88"/>
        <v>332</v>
      </c>
      <c r="Z548" s="335" t="s">
        <v>237</v>
      </c>
      <c r="AA548" s="59" t="s">
        <v>2078</v>
      </c>
      <c r="AB548" s="163" t="s">
        <v>3886</v>
      </c>
      <c r="AC548" s="407"/>
    </row>
    <row r="549" spans="1:29" ht="153.75" hidden="1" customHeight="1" x14ac:dyDescent="0.25">
      <c r="A549" s="32">
        <v>539</v>
      </c>
      <c r="B549" s="33" t="s">
        <v>1614</v>
      </c>
      <c r="C549" s="34" t="s">
        <v>32</v>
      </c>
      <c r="D549" s="113" t="s">
        <v>33</v>
      </c>
      <c r="E549" s="36">
        <v>358</v>
      </c>
      <c r="F549" s="121" t="s">
        <v>2661</v>
      </c>
      <c r="G549" s="122">
        <f t="shared" si="84"/>
        <v>389</v>
      </c>
      <c r="H549" s="61" t="s">
        <v>1772</v>
      </c>
      <c r="I549" s="122">
        <f t="shared" si="85"/>
        <v>133</v>
      </c>
      <c r="J549" s="61" t="s">
        <v>255</v>
      </c>
      <c r="K549" s="122">
        <f t="shared" si="86"/>
        <v>187</v>
      </c>
      <c r="L549" s="126">
        <v>358</v>
      </c>
      <c r="M549" s="61" t="s">
        <v>255</v>
      </c>
      <c r="N549" s="122">
        <f t="shared" si="87"/>
        <v>187</v>
      </c>
      <c r="O549" s="61" t="s">
        <v>2036</v>
      </c>
      <c r="P549" s="227">
        <v>1</v>
      </c>
      <c r="Q549" s="191">
        <v>42673</v>
      </c>
      <c r="R549" s="191">
        <v>43008</v>
      </c>
      <c r="S549" s="178">
        <f t="shared" si="83"/>
        <v>47.857142857142854</v>
      </c>
      <c r="T549" s="217">
        <v>1</v>
      </c>
      <c r="U549" s="180">
        <f t="shared" si="89"/>
        <v>47.857142857142854</v>
      </c>
      <c r="V549" s="181">
        <f t="shared" si="90"/>
        <v>0</v>
      </c>
      <c r="W549" s="181">
        <f t="shared" si="91"/>
        <v>0</v>
      </c>
      <c r="X549" s="187" t="s">
        <v>3562</v>
      </c>
      <c r="Y549" s="123">
        <f t="shared" si="88"/>
        <v>228</v>
      </c>
      <c r="Z549" s="334" t="s">
        <v>3136</v>
      </c>
      <c r="AA549" s="59" t="s">
        <v>2078</v>
      </c>
      <c r="AB549" s="163" t="s">
        <v>3886</v>
      </c>
      <c r="AC549" s="407"/>
    </row>
    <row r="550" spans="1:29" ht="153" hidden="1" customHeight="1" x14ac:dyDescent="0.25">
      <c r="A550" s="32">
        <v>540</v>
      </c>
      <c r="B550" s="33" t="s">
        <v>1616</v>
      </c>
      <c r="C550" s="34" t="s">
        <v>32</v>
      </c>
      <c r="D550" s="113" t="s">
        <v>1728</v>
      </c>
      <c r="E550" s="36">
        <v>359</v>
      </c>
      <c r="F550" s="121" t="s">
        <v>2662</v>
      </c>
      <c r="G550" s="122">
        <f t="shared" si="84"/>
        <v>389</v>
      </c>
      <c r="H550" s="61" t="s">
        <v>1773</v>
      </c>
      <c r="I550" s="122">
        <f t="shared" si="85"/>
        <v>190</v>
      </c>
      <c r="J550" s="61" t="s">
        <v>1850</v>
      </c>
      <c r="K550" s="122">
        <f t="shared" si="86"/>
        <v>244</v>
      </c>
      <c r="L550" s="126">
        <v>359</v>
      </c>
      <c r="M550" s="61" t="s">
        <v>1934</v>
      </c>
      <c r="N550" s="122">
        <f t="shared" si="87"/>
        <v>252</v>
      </c>
      <c r="O550" s="71" t="s">
        <v>2020</v>
      </c>
      <c r="P550" s="227">
        <v>2</v>
      </c>
      <c r="Q550" s="191">
        <v>42673</v>
      </c>
      <c r="R550" s="191">
        <v>42824</v>
      </c>
      <c r="S550" s="178">
        <f t="shared" si="83"/>
        <v>21.571428571428573</v>
      </c>
      <c r="T550" s="217">
        <v>1</v>
      </c>
      <c r="U550" s="180">
        <f t="shared" si="89"/>
        <v>21.571428571428573</v>
      </c>
      <c r="V550" s="181">
        <f t="shared" si="90"/>
        <v>0</v>
      </c>
      <c r="W550" s="181">
        <f t="shared" si="91"/>
        <v>0</v>
      </c>
      <c r="X550" s="187" t="s">
        <v>3563</v>
      </c>
      <c r="Y550" s="123">
        <f t="shared" si="88"/>
        <v>318</v>
      </c>
      <c r="Z550" s="334" t="s">
        <v>3136</v>
      </c>
      <c r="AA550" s="59" t="s">
        <v>2078</v>
      </c>
      <c r="AB550" s="163" t="s">
        <v>3886</v>
      </c>
      <c r="AC550" s="407"/>
    </row>
    <row r="551" spans="1:29" ht="138" hidden="1" customHeight="1" x14ac:dyDescent="0.25">
      <c r="A551" s="32">
        <v>541</v>
      </c>
      <c r="B551" s="33" t="s">
        <v>1617</v>
      </c>
      <c r="C551" s="34" t="s">
        <v>32</v>
      </c>
      <c r="D551" s="113" t="s">
        <v>33</v>
      </c>
      <c r="E551" s="36">
        <v>360</v>
      </c>
      <c r="F551" s="121" t="s">
        <v>2663</v>
      </c>
      <c r="G551" s="122">
        <f t="shared" si="84"/>
        <v>310</v>
      </c>
      <c r="H551" s="61" t="s">
        <v>1774</v>
      </c>
      <c r="I551" s="122">
        <f t="shared" si="85"/>
        <v>271</v>
      </c>
      <c r="J551" s="61" t="s">
        <v>255</v>
      </c>
      <c r="K551" s="122">
        <f t="shared" si="86"/>
        <v>187</v>
      </c>
      <c r="L551" s="126">
        <v>360</v>
      </c>
      <c r="M551" s="61" t="s">
        <v>255</v>
      </c>
      <c r="N551" s="122">
        <f t="shared" si="87"/>
        <v>187</v>
      </c>
      <c r="O551" s="61" t="s">
        <v>2036</v>
      </c>
      <c r="P551" s="227">
        <v>1</v>
      </c>
      <c r="Q551" s="191">
        <v>42673</v>
      </c>
      <c r="R551" s="191">
        <v>42824</v>
      </c>
      <c r="S551" s="178">
        <f t="shared" si="83"/>
        <v>21.571428571428573</v>
      </c>
      <c r="T551" s="217">
        <v>1</v>
      </c>
      <c r="U551" s="180">
        <f t="shared" si="89"/>
        <v>21.571428571428573</v>
      </c>
      <c r="V551" s="181">
        <f t="shared" si="90"/>
        <v>0</v>
      </c>
      <c r="W551" s="181">
        <f t="shared" si="91"/>
        <v>0</v>
      </c>
      <c r="X551" s="187" t="s">
        <v>3831</v>
      </c>
      <c r="Y551" s="123">
        <f t="shared" si="88"/>
        <v>313</v>
      </c>
      <c r="Z551" s="334" t="s">
        <v>3136</v>
      </c>
      <c r="AA551" s="59" t="s">
        <v>2078</v>
      </c>
      <c r="AB551" s="163" t="s">
        <v>3886</v>
      </c>
      <c r="AC551" s="407"/>
    </row>
    <row r="552" spans="1:29" ht="153" hidden="1" customHeight="1" x14ac:dyDescent="0.25">
      <c r="A552" s="32">
        <v>542</v>
      </c>
      <c r="B552" s="33" t="s">
        <v>1620</v>
      </c>
      <c r="C552" s="34" t="s">
        <v>32</v>
      </c>
      <c r="D552" s="113" t="s">
        <v>1775</v>
      </c>
      <c r="E552" s="36">
        <v>361</v>
      </c>
      <c r="F552" s="121" t="s">
        <v>2664</v>
      </c>
      <c r="G552" s="122">
        <f t="shared" si="84"/>
        <v>386</v>
      </c>
      <c r="H552" s="61" t="s">
        <v>2085</v>
      </c>
      <c r="I552" s="122">
        <f t="shared" si="85"/>
        <v>342</v>
      </c>
      <c r="J552" s="61" t="s">
        <v>1840</v>
      </c>
      <c r="K552" s="122">
        <f t="shared" si="86"/>
        <v>388</v>
      </c>
      <c r="L552" s="126">
        <v>361</v>
      </c>
      <c r="M552" s="61" t="s">
        <v>1926</v>
      </c>
      <c r="N552" s="122">
        <f t="shared" si="87"/>
        <v>294</v>
      </c>
      <c r="O552" s="71" t="s">
        <v>2041</v>
      </c>
      <c r="P552" s="227">
        <v>2</v>
      </c>
      <c r="Q552" s="191">
        <v>42673</v>
      </c>
      <c r="R552" s="191">
        <v>42824</v>
      </c>
      <c r="S552" s="178">
        <f t="shared" si="83"/>
        <v>21.571428571428573</v>
      </c>
      <c r="T552" s="217">
        <v>1</v>
      </c>
      <c r="U552" s="180">
        <f t="shared" si="89"/>
        <v>21.571428571428573</v>
      </c>
      <c r="V552" s="181">
        <f t="shared" si="90"/>
        <v>0</v>
      </c>
      <c r="W552" s="181">
        <f t="shared" si="91"/>
        <v>0</v>
      </c>
      <c r="X552" s="187" t="s">
        <v>3832</v>
      </c>
      <c r="Y552" s="123">
        <f t="shared" si="88"/>
        <v>143</v>
      </c>
      <c r="Z552" s="334" t="s">
        <v>3136</v>
      </c>
      <c r="AA552" s="59" t="s">
        <v>2078</v>
      </c>
      <c r="AB552" s="163" t="s">
        <v>3886</v>
      </c>
      <c r="AC552" s="407"/>
    </row>
    <row r="553" spans="1:29" ht="153.75" hidden="1" customHeight="1" x14ac:dyDescent="0.25">
      <c r="A553" s="32">
        <v>543</v>
      </c>
      <c r="B553" s="33" t="s">
        <v>1625</v>
      </c>
      <c r="C553" s="34" t="s">
        <v>32</v>
      </c>
      <c r="D553" s="113" t="s">
        <v>1728</v>
      </c>
      <c r="E553" s="36">
        <v>362</v>
      </c>
      <c r="F553" s="121" t="s">
        <v>2665</v>
      </c>
      <c r="G553" s="122">
        <f t="shared" si="84"/>
        <v>374</v>
      </c>
      <c r="H553" s="61" t="s">
        <v>1776</v>
      </c>
      <c r="I553" s="122">
        <f t="shared" si="85"/>
        <v>145</v>
      </c>
      <c r="J553" s="61" t="s">
        <v>248</v>
      </c>
      <c r="K553" s="122">
        <f t="shared" si="86"/>
        <v>275</v>
      </c>
      <c r="L553" s="126">
        <v>362</v>
      </c>
      <c r="M553" s="61" t="s">
        <v>255</v>
      </c>
      <c r="N553" s="122">
        <f t="shared" si="87"/>
        <v>187</v>
      </c>
      <c r="O553" s="61" t="s">
        <v>2036</v>
      </c>
      <c r="P553" s="227">
        <v>1</v>
      </c>
      <c r="Q553" s="191">
        <v>42673</v>
      </c>
      <c r="R553" s="191">
        <v>43008</v>
      </c>
      <c r="S553" s="178">
        <f t="shared" si="83"/>
        <v>47.857142857142854</v>
      </c>
      <c r="T553" s="217">
        <v>1</v>
      </c>
      <c r="U553" s="180">
        <f t="shared" si="89"/>
        <v>47.857142857142854</v>
      </c>
      <c r="V553" s="181">
        <f t="shared" si="90"/>
        <v>0</v>
      </c>
      <c r="W553" s="181">
        <f t="shared" si="91"/>
        <v>0</v>
      </c>
      <c r="X553" s="187" t="s">
        <v>3564</v>
      </c>
      <c r="Y553" s="123">
        <f t="shared" si="88"/>
        <v>220</v>
      </c>
      <c r="Z553" s="334" t="s">
        <v>3136</v>
      </c>
      <c r="AA553" s="59" t="s">
        <v>2078</v>
      </c>
      <c r="AB553" s="163" t="s">
        <v>3886</v>
      </c>
      <c r="AC553" s="407"/>
    </row>
    <row r="554" spans="1:29" ht="153" customHeight="1" x14ac:dyDescent="0.25">
      <c r="A554" s="32">
        <v>544</v>
      </c>
      <c r="B554" s="33" t="s">
        <v>1627</v>
      </c>
      <c r="C554" s="42" t="s">
        <v>32</v>
      </c>
      <c r="D554" s="120" t="s">
        <v>1728</v>
      </c>
      <c r="E554" s="36">
        <v>363</v>
      </c>
      <c r="F554" s="121" t="s">
        <v>2666</v>
      </c>
      <c r="G554" s="122">
        <f t="shared" si="84"/>
        <v>389</v>
      </c>
      <c r="H554" s="61" t="s">
        <v>1777</v>
      </c>
      <c r="I554" s="122">
        <f t="shared" si="85"/>
        <v>390</v>
      </c>
      <c r="J554" s="61" t="s">
        <v>1867</v>
      </c>
      <c r="K554" s="123">
        <f t="shared" si="86"/>
        <v>297</v>
      </c>
      <c r="L554" s="124">
        <v>363</v>
      </c>
      <c r="M554" s="61" t="s">
        <v>1952</v>
      </c>
      <c r="N554" s="122">
        <f t="shared" si="87"/>
        <v>319</v>
      </c>
      <c r="O554" s="71" t="s">
        <v>2042</v>
      </c>
      <c r="P554" s="202">
        <v>5</v>
      </c>
      <c r="Q554" s="203">
        <v>42643</v>
      </c>
      <c r="R554" s="203">
        <v>43008</v>
      </c>
      <c r="S554" s="178">
        <f t="shared" si="83"/>
        <v>52.142857142857146</v>
      </c>
      <c r="T554" s="217">
        <v>0.9</v>
      </c>
      <c r="U554" s="180">
        <f t="shared" si="89"/>
        <v>46.928571428571431</v>
      </c>
      <c r="V554" s="181">
        <f t="shared" si="90"/>
        <v>0</v>
      </c>
      <c r="W554" s="181">
        <f t="shared" si="91"/>
        <v>0</v>
      </c>
      <c r="X554" s="56" t="s">
        <v>2767</v>
      </c>
      <c r="Y554" s="123">
        <f t="shared" si="88"/>
        <v>307</v>
      </c>
      <c r="Z554" s="333" t="s">
        <v>3577</v>
      </c>
      <c r="AA554" s="59" t="s">
        <v>2078</v>
      </c>
      <c r="AB554" s="162" t="str">
        <f ca="1">IF($AD$1&gt;=R554,"VENCIDO","TÉRMINO")</f>
        <v>VENCIDO</v>
      </c>
      <c r="AC554" s="407"/>
    </row>
    <row r="555" spans="1:29" ht="153" hidden="1" customHeight="1" x14ac:dyDescent="0.25">
      <c r="A555" s="32">
        <v>545</v>
      </c>
      <c r="B555" s="33" t="s">
        <v>1628</v>
      </c>
      <c r="C555" s="34" t="s">
        <v>32</v>
      </c>
      <c r="D555" s="113" t="s">
        <v>1747</v>
      </c>
      <c r="E555" s="36">
        <v>364</v>
      </c>
      <c r="F555" s="56" t="s">
        <v>3565</v>
      </c>
      <c r="G555" s="122">
        <f t="shared" si="84"/>
        <v>378</v>
      </c>
      <c r="H555" s="61" t="s">
        <v>1778</v>
      </c>
      <c r="I555" s="122">
        <f t="shared" si="85"/>
        <v>265</v>
      </c>
      <c r="J555" s="61" t="s">
        <v>1850</v>
      </c>
      <c r="K555" s="122">
        <f t="shared" si="86"/>
        <v>244</v>
      </c>
      <c r="L555" s="126">
        <v>364</v>
      </c>
      <c r="M555" s="61" t="s">
        <v>1953</v>
      </c>
      <c r="N555" s="122">
        <f t="shared" si="87"/>
        <v>253</v>
      </c>
      <c r="O555" s="71" t="s">
        <v>2020</v>
      </c>
      <c r="P555" s="227">
        <v>2</v>
      </c>
      <c r="Q555" s="191">
        <v>42673</v>
      </c>
      <c r="R555" s="191">
        <v>43008</v>
      </c>
      <c r="S555" s="178">
        <f t="shared" si="83"/>
        <v>47.857142857142854</v>
      </c>
      <c r="T555" s="217">
        <v>1</v>
      </c>
      <c r="U555" s="180">
        <f t="shared" si="89"/>
        <v>47.857142857142854</v>
      </c>
      <c r="V555" s="181">
        <f t="shared" si="90"/>
        <v>0</v>
      </c>
      <c r="W555" s="181">
        <f t="shared" si="91"/>
        <v>0</v>
      </c>
      <c r="X555" s="187" t="s">
        <v>3566</v>
      </c>
      <c r="Y555" s="123">
        <f t="shared" si="88"/>
        <v>222</v>
      </c>
      <c r="Z555" s="334" t="s">
        <v>3136</v>
      </c>
      <c r="AA555" s="59" t="s">
        <v>2078</v>
      </c>
      <c r="AB555" s="163" t="s">
        <v>3886</v>
      </c>
      <c r="AC555" s="407"/>
    </row>
    <row r="556" spans="1:29" ht="153.75" hidden="1" customHeight="1" x14ac:dyDescent="0.25">
      <c r="A556" s="32">
        <v>546</v>
      </c>
      <c r="B556" s="33" t="s">
        <v>1629</v>
      </c>
      <c r="C556" s="34" t="s">
        <v>32</v>
      </c>
      <c r="D556" s="113" t="s">
        <v>1728</v>
      </c>
      <c r="E556" s="36">
        <v>365</v>
      </c>
      <c r="F556" s="121" t="s">
        <v>2667</v>
      </c>
      <c r="G556" s="122">
        <f t="shared" si="84"/>
        <v>389</v>
      </c>
      <c r="H556" s="61" t="s">
        <v>1779</v>
      </c>
      <c r="I556" s="122">
        <f t="shared" si="85"/>
        <v>155</v>
      </c>
      <c r="J556" s="61" t="s">
        <v>227</v>
      </c>
      <c r="K556" s="122">
        <f t="shared" si="86"/>
        <v>117</v>
      </c>
      <c r="L556" s="126">
        <v>365</v>
      </c>
      <c r="M556" s="61" t="s">
        <v>228</v>
      </c>
      <c r="N556" s="122">
        <f t="shared" si="87"/>
        <v>115</v>
      </c>
      <c r="O556" s="49" t="s">
        <v>2043</v>
      </c>
      <c r="P556" s="227">
        <v>2</v>
      </c>
      <c r="Q556" s="191">
        <v>42673</v>
      </c>
      <c r="R556" s="191">
        <v>43008</v>
      </c>
      <c r="S556" s="178">
        <f t="shared" si="83"/>
        <v>47.857142857142854</v>
      </c>
      <c r="T556" s="217">
        <v>1</v>
      </c>
      <c r="U556" s="180">
        <f t="shared" si="89"/>
        <v>47.857142857142854</v>
      </c>
      <c r="V556" s="181">
        <f t="shared" si="90"/>
        <v>0</v>
      </c>
      <c r="W556" s="181">
        <f t="shared" si="91"/>
        <v>0</v>
      </c>
      <c r="X556" s="187" t="s">
        <v>3567</v>
      </c>
      <c r="Y556" s="123">
        <f t="shared" si="88"/>
        <v>384</v>
      </c>
      <c r="Z556" s="334" t="s">
        <v>3136</v>
      </c>
      <c r="AA556" s="59" t="s">
        <v>2078</v>
      </c>
      <c r="AB556" s="163" t="s">
        <v>3886</v>
      </c>
      <c r="AC556" s="407"/>
    </row>
    <row r="557" spans="1:29" ht="153.75" hidden="1" customHeight="1" x14ac:dyDescent="0.25">
      <c r="A557" s="32">
        <v>547</v>
      </c>
      <c r="B557" s="33" t="s">
        <v>1634</v>
      </c>
      <c r="C557" s="34" t="s">
        <v>32</v>
      </c>
      <c r="D557" s="113" t="s">
        <v>1728</v>
      </c>
      <c r="E557" s="36">
        <v>366</v>
      </c>
      <c r="F557" s="121" t="s">
        <v>2668</v>
      </c>
      <c r="G557" s="122">
        <f t="shared" si="84"/>
        <v>388</v>
      </c>
      <c r="H557" s="61" t="s">
        <v>1780</v>
      </c>
      <c r="I557" s="122">
        <f t="shared" si="85"/>
        <v>321</v>
      </c>
      <c r="J557" s="61" t="s">
        <v>1850</v>
      </c>
      <c r="K557" s="122">
        <f t="shared" si="86"/>
        <v>244</v>
      </c>
      <c r="L557" s="126">
        <v>366</v>
      </c>
      <c r="M557" s="61" t="s">
        <v>1954</v>
      </c>
      <c r="N557" s="122">
        <f t="shared" si="87"/>
        <v>253</v>
      </c>
      <c r="O557" s="71" t="s">
        <v>2038</v>
      </c>
      <c r="P557" s="227">
        <v>2</v>
      </c>
      <c r="Q557" s="191">
        <v>42673</v>
      </c>
      <c r="R557" s="191">
        <v>43008</v>
      </c>
      <c r="S557" s="178">
        <f t="shared" si="83"/>
        <v>47.857142857142854</v>
      </c>
      <c r="T557" s="217">
        <v>1</v>
      </c>
      <c r="U557" s="180">
        <f t="shared" si="89"/>
        <v>47.857142857142854</v>
      </c>
      <c r="V557" s="181">
        <f t="shared" si="90"/>
        <v>0</v>
      </c>
      <c r="W557" s="181">
        <f t="shared" si="91"/>
        <v>0</v>
      </c>
      <c r="X557" s="187" t="s">
        <v>3555</v>
      </c>
      <c r="Y557" s="123">
        <f t="shared" si="88"/>
        <v>205</v>
      </c>
      <c r="Z557" s="334" t="s">
        <v>3136</v>
      </c>
      <c r="AA557" s="59" t="s">
        <v>2078</v>
      </c>
      <c r="AB557" s="163" t="s">
        <v>3886</v>
      </c>
      <c r="AC557" s="407"/>
    </row>
    <row r="558" spans="1:29" ht="155.25" hidden="1" customHeight="1" x14ac:dyDescent="0.25">
      <c r="A558" s="32">
        <v>548</v>
      </c>
      <c r="B558" s="33" t="s">
        <v>1638</v>
      </c>
      <c r="C558" s="34" t="s">
        <v>32</v>
      </c>
      <c r="D558" s="113" t="s">
        <v>1728</v>
      </c>
      <c r="E558" s="36">
        <v>367</v>
      </c>
      <c r="F558" s="121" t="s">
        <v>2669</v>
      </c>
      <c r="G558" s="122">
        <f t="shared" si="84"/>
        <v>389</v>
      </c>
      <c r="H558" s="61" t="s">
        <v>1781</v>
      </c>
      <c r="I558" s="122">
        <f t="shared" si="85"/>
        <v>191</v>
      </c>
      <c r="J558" s="61" t="s">
        <v>1850</v>
      </c>
      <c r="K558" s="122">
        <f t="shared" si="86"/>
        <v>244</v>
      </c>
      <c r="L558" s="126">
        <v>367</v>
      </c>
      <c r="M558" s="61" t="s">
        <v>1954</v>
      </c>
      <c r="N558" s="122">
        <f t="shared" si="87"/>
        <v>253</v>
      </c>
      <c r="O558" s="71" t="s">
        <v>2038</v>
      </c>
      <c r="P558" s="227">
        <v>2</v>
      </c>
      <c r="Q558" s="191">
        <v>42673</v>
      </c>
      <c r="R558" s="191">
        <v>43008</v>
      </c>
      <c r="S558" s="178">
        <f t="shared" si="83"/>
        <v>47.857142857142854</v>
      </c>
      <c r="T558" s="217">
        <v>1</v>
      </c>
      <c r="U558" s="180">
        <f t="shared" si="89"/>
        <v>47.857142857142854</v>
      </c>
      <c r="V558" s="181">
        <f t="shared" si="90"/>
        <v>0</v>
      </c>
      <c r="W558" s="181">
        <f t="shared" si="91"/>
        <v>0</v>
      </c>
      <c r="X558" s="187" t="s">
        <v>3568</v>
      </c>
      <c r="Y558" s="123">
        <f t="shared" si="88"/>
        <v>216</v>
      </c>
      <c r="Z558" s="334" t="s">
        <v>3136</v>
      </c>
      <c r="AA558" s="59" t="s">
        <v>2078</v>
      </c>
      <c r="AB558" s="163" t="s">
        <v>3886</v>
      </c>
      <c r="AC558" s="407"/>
    </row>
    <row r="559" spans="1:29" ht="153.75" hidden="1" customHeight="1" x14ac:dyDescent="0.25">
      <c r="A559" s="32">
        <v>549</v>
      </c>
      <c r="B559" s="33" t="s">
        <v>1641</v>
      </c>
      <c r="C559" s="34" t="s">
        <v>32</v>
      </c>
      <c r="D559" s="113" t="s">
        <v>1728</v>
      </c>
      <c r="E559" s="36">
        <v>368</v>
      </c>
      <c r="F559" s="121" t="s">
        <v>2670</v>
      </c>
      <c r="G559" s="122">
        <f t="shared" si="84"/>
        <v>389</v>
      </c>
      <c r="H559" s="61" t="s">
        <v>1782</v>
      </c>
      <c r="I559" s="122">
        <f t="shared" si="85"/>
        <v>293</v>
      </c>
      <c r="J559" s="61" t="s">
        <v>255</v>
      </c>
      <c r="K559" s="122">
        <f t="shared" si="86"/>
        <v>187</v>
      </c>
      <c r="L559" s="126">
        <v>368</v>
      </c>
      <c r="M559" s="61" t="s">
        <v>255</v>
      </c>
      <c r="N559" s="122">
        <f t="shared" si="87"/>
        <v>187</v>
      </c>
      <c r="O559" s="61" t="s">
        <v>2036</v>
      </c>
      <c r="P559" s="227">
        <v>1</v>
      </c>
      <c r="Q559" s="191">
        <v>42673</v>
      </c>
      <c r="R559" s="191">
        <v>43038</v>
      </c>
      <c r="S559" s="178">
        <f t="shared" si="83"/>
        <v>52.142857142857146</v>
      </c>
      <c r="T559" s="217">
        <v>1</v>
      </c>
      <c r="U559" s="180">
        <f t="shared" si="89"/>
        <v>52.142857142857146</v>
      </c>
      <c r="V559" s="181">
        <f t="shared" si="90"/>
        <v>0</v>
      </c>
      <c r="W559" s="181">
        <f t="shared" si="91"/>
        <v>0</v>
      </c>
      <c r="X559" s="187" t="s">
        <v>3569</v>
      </c>
      <c r="Y559" s="123">
        <f t="shared" si="88"/>
        <v>208</v>
      </c>
      <c r="Z559" s="334" t="s">
        <v>3136</v>
      </c>
      <c r="AA559" s="59" t="s">
        <v>2078</v>
      </c>
      <c r="AB559" s="163" t="s">
        <v>3886</v>
      </c>
      <c r="AC559" s="407"/>
    </row>
    <row r="560" spans="1:29" ht="153.75" hidden="1" customHeight="1" x14ac:dyDescent="0.25">
      <c r="A560" s="32">
        <v>550</v>
      </c>
      <c r="B560" s="33" t="s">
        <v>1646</v>
      </c>
      <c r="C560" s="34" t="s">
        <v>32</v>
      </c>
      <c r="D560" s="113" t="s">
        <v>1728</v>
      </c>
      <c r="E560" s="36">
        <v>369</v>
      </c>
      <c r="F560" s="121" t="s">
        <v>2671</v>
      </c>
      <c r="G560" s="122">
        <f t="shared" si="84"/>
        <v>389</v>
      </c>
      <c r="H560" s="61" t="s">
        <v>1783</v>
      </c>
      <c r="I560" s="122">
        <f t="shared" si="85"/>
        <v>213</v>
      </c>
      <c r="J560" s="61" t="s">
        <v>255</v>
      </c>
      <c r="K560" s="122">
        <f t="shared" si="86"/>
        <v>187</v>
      </c>
      <c r="L560" s="126">
        <v>369</v>
      </c>
      <c r="M560" s="61" t="s">
        <v>255</v>
      </c>
      <c r="N560" s="122">
        <f t="shared" si="87"/>
        <v>187</v>
      </c>
      <c r="O560" s="61" t="s">
        <v>2036</v>
      </c>
      <c r="P560" s="227">
        <v>1</v>
      </c>
      <c r="Q560" s="191">
        <v>42673</v>
      </c>
      <c r="R560" s="191">
        <v>43008</v>
      </c>
      <c r="S560" s="178">
        <f t="shared" si="83"/>
        <v>47.857142857142854</v>
      </c>
      <c r="T560" s="217">
        <v>1</v>
      </c>
      <c r="U560" s="180">
        <f t="shared" si="89"/>
        <v>47.857142857142854</v>
      </c>
      <c r="V560" s="181">
        <f t="shared" si="90"/>
        <v>0</v>
      </c>
      <c r="W560" s="181">
        <f t="shared" si="91"/>
        <v>0</v>
      </c>
      <c r="X560" s="187" t="s">
        <v>3570</v>
      </c>
      <c r="Y560" s="123">
        <f t="shared" si="88"/>
        <v>168</v>
      </c>
      <c r="Z560" s="334" t="s">
        <v>3136</v>
      </c>
      <c r="AA560" s="59" t="s">
        <v>2078</v>
      </c>
      <c r="AB560" s="163" t="s">
        <v>3886</v>
      </c>
      <c r="AC560" s="407"/>
    </row>
    <row r="561" spans="1:29" ht="171.75" hidden="1" customHeight="1" x14ac:dyDescent="0.25">
      <c r="A561" s="32">
        <v>551</v>
      </c>
      <c r="B561" s="33" t="s">
        <v>1652</v>
      </c>
      <c r="C561" s="34" t="s">
        <v>32</v>
      </c>
      <c r="D561" s="113" t="s">
        <v>1747</v>
      </c>
      <c r="E561" s="36">
        <v>370</v>
      </c>
      <c r="F561" s="121" t="s">
        <v>2672</v>
      </c>
      <c r="G561" s="122">
        <f t="shared" si="84"/>
        <v>389</v>
      </c>
      <c r="H561" s="61" t="s">
        <v>1784</v>
      </c>
      <c r="I561" s="122">
        <f t="shared" si="85"/>
        <v>236</v>
      </c>
      <c r="J561" s="61" t="s">
        <v>1868</v>
      </c>
      <c r="K561" s="122">
        <f t="shared" si="86"/>
        <v>277</v>
      </c>
      <c r="L561" s="126">
        <v>370</v>
      </c>
      <c r="M561" s="61" t="s">
        <v>1955</v>
      </c>
      <c r="N561" s="122">
        <f t="shared" si="87"/>
        <v>336</v>
      </c>
      <c r="O561" s="49" t="s">
        <v>2019</v>
      </c>
      <c r="P561" s="227">
        <v>2</v>
      </c>
      <c r="Q561" s="191">
        <v>42673</v>
      </c>
      <c r="R561" s="191">
        <v>43038</v>
      </c>
      <c r="S561" s="178">
        <f t="shared" si="83"/>
        <v>52.142857142857146</v>
      </c>
      <c r="T561" s="217">
        <v>1</v>
      </c>
      <c r="U561" s="180">
        <f t="shared" si="89"/>
        <v>52.142857142857146</v>
      </c>
      <c r="V561" s="181">
        <f t="shared" si="90"/>
        <v>0</v>
      </c>
      <c r="W561" s="181">
        <f t="shared" si="91"/>
        <v>0</v>
      </c>
      <c r="X561" s="187" t="s">
        <v>3571</v>
      </c>
      <c r="Y561" s="123">
        <f t="shared" si="88"/>
        <v>238</v>
      </c>
      <c r="Z561" s="334" t="s">
        <v>3136</v>
      </c>
      <c r="AA561" s="59" t="s">
        <v>2078</v>
      </c>
      <c r="AB561" s="163" t="s">
        <v>3886</v>
      </c>
      <c r="AC561" s="407"/>
    </row>
    <row r="562" spans="1:29" ht="169.5" hidden="1" customHeight="1" x14ac:dyDescent="0.25">
      <c r="A562" s="32">
        <v>552</v>
      </c>
      <c r="B562" s="33" t="s">
        <v>1654</v>
      </c>
      <c r="C562" s="34" t="s">
        <v>32</v>
      </c>
      <c r="D562" s="113" t="s">
        <v>1728</v>
      </c>
      <c r="E562" s="36">
        <v>371</v>
      </c>
      <c r="F562" s="121" t="s">
        <v>2673</v>
      </c>
      <c r="G562" s="122">
        <f t="shared" si="84"/>
        <v>387</v>
      </c>
      <c r="H562" s="61" t="s">
        <v>1785</v>
      </c>
      <c r="I562" s="122">
        <f t="shared" si="85"/>
        <v>178</v>
      </c>
      <c r="J562" s="61" t="s">
        <v>1869</v>
      </c>
      <c r="K562" s="122">
        <f t="shared" si="86"/>
        <v>282</v>
      </c>
      <c r="L562" s="126">
        <v>371</v>
      </c>
      <c r="M562" s="61" t="s">
        <v>1955</v>
      </c>
      <c r="N562" s="122">
        <f t="shared" si="87"/>
        <v>336</v>
      </c>
      <c r="O562" s="49" t="s">
        <v>2044</v>
      </c>
      <c r="P562" s="227">
        <v>2</v>
      </c>
      <c r="Q562" s="191">
        <v>42673</v>
      </c>
      <c r="R562" s="191">
        <v>43008</v>
      </c>
      <c r="S562" s="178">
        <f t="shared" si="83"/>
        <v>47.857142857142854</v>
      </c>
      <c r="T562" s="217">
        <v>1</v>
      </c>
      <c r="U562" s="180">
        <f t="shared" si="89"/>
        <v>47.857142857142854</v>
      </c>
      <c r="V562" s="181">
        <f t="shared" si="90"/>
        <v>0</v>
      </c>
      <c r="W562" s="181">
        <f t="shared" si="91"/>
        <v>0</v>
      </c>
      <c r="X562" s="187" t="s">
        <v>3571</v>
      </c>
      <c r="Y562" s="123">
        <f t="shared" si="88"/>
        <v>238</v>
      </c>
      <c r="Z562" s="334" t="s">
        <v>3136</v>
      </c>
      <c r="AA562" s="59" t="s">
        <v>2078</v>
      </c>
      <c r="AB562" s="163" t="s">
        <v>3886</v>
      </c>
      <c r="AC562" s="407"/>
    </row>
    <row r="563" spans="1:29" ht="152.25" hidden="1" customHeight="1" x14ac:dyDescent="0.25">
      <c r="A563" s="32">
        <v>553</v>
      </c>
      <c r="B563" s="33" t="s">
        <v>1656</v>
      </c>
      <c r="C563" s="34" t="s">
        <v>32</v>
      </c>
      <c r="D563" s="113" t="s">
        <v>1728</v>
      </c>
      <c r="E563" s="36">
        <v>372</v>
      </c>
      <c r="F563" s="121" t="s">
        <v>2674</v>
      </c>
      <c r="G563" s="122">
        <f t="shared" si="84"/>
        <v>389</v>
      </c>
      <c r="H563" s="61" t="s">
        <v>1786</v>
      </c>
      <c r="I563" s="122">
        <f t="shared" si="85"/>
        <v>143</v>
      </c>
      <c r="J563" s="61" t="s">
        <v>1850</v>
      </c>
      <c r="K563" s="122">
        <f t="shared" si="86"/>
        <v>244</v>
      </c>
      <c r="L563" s="126">
        <v>372</v>
      </c>
      <c r="M563" s="61" t="s">
        <v>1954</v>
      </c>
      <c r="N563" s="122">
        <f t="shared" si="87"/>
        <v>253</v>
      </c>
      <c r="O563" s="71" t="s">
        <v>2038</v>
      </c>
      <c r="P563" s="202">
        <v>2</v>
      </c>
      <c r="Q563" s="191">
        <v>42673</v>
      </c>
      <c r="R563" s="191">
        <v>43008</v>
      </c>
      <c r="S563" s="178">
        <f t="shared" si="83"/>
        <v>47.857142857142854</v>
      </c>
      <c r="T563" s="217">
        <v>1</v>
      </c>
      <c r="U563" s="180">
        <f t="shared" si="89"/>
        <v>47.857142857142854</v>
      </c>
      <c r="V563" s="181">
        <f t="shared" si="90"/>
        <v>0</v>
      </c>
      <c r="W563" s="181">
        <f t="shared" si="91"/>
        <v>0</v>
      </c>
      <c r="X563" s="187" t="s">
        <v>3572</v>
      </c>
      <c r="Y563" s="123">
        <f t="shared" si="88"/>
        <v>293</v>
      </c>
      <c r="Z563" s="334" t="s">
        <v>3136</v>
      </c>
      <c r="AA563" s="59" t="s">
        <v>2078</v>
      </c>
      <c r="AB563" s="163" t="s">
        <v>3886</v>
      </c>
      <c r="AC563" s="407"/>
    </row>
    <row r="564" spans="1:29" ht="180" hidden="1" customHeight="1" x14ac:dyDescent="0.25">
      <c r="A564" s="32">
        <v>554</v>
      </c>
      <c r="B564" s="33" t="s">
        <v>1661</v>
      </c>
      <c r="C564" s="42" t="s">
        <v>32</v>
      </c>
      <c r="D564" s="120" t="s">
        <v>1728</v>
      </c>
      <c r="E564" s="36">
        <v>373</v>
      </c>
      <c r="F564" s="121" t="s">
        <v>2675</v>
      </c>
      <c r="G564" s="122">
        <f t="shared" si="84"/>
        <v>382</v>
      </c>
      <c r="H564" s="61" t="s">
        <v>1787</v>
      </c>
      <c r="I564" s="122">
        <f t="shared" si="85"/>
        <v>222</v>
      </c>
      <c r="J564" s="71" t="s">
        <v>1870</v>
      </c>
      <c r="K564" s="123">
        <f t="shared" si="86"/>
        <v>388</v>
      </c>
      <c r="L564" s="124">
        <v>373</v>
      </c>
      <c r="M564" s="56" t="s">
        <v>1956</v>
      </c>
      <c r="N564" s="122">
        <f t="shared" si="87"/>
        <v>234</v>
      </c>
      <c r="O564" s="56" t="s">
        <v>2045</v>
      </c>
      <c r="P564" s="202">
        <v>6</v>
      </c>
      <c r="Q564" s="203">
        <v>42614</v>
      </c>
      <c r="R564" s="203">
        <v>42794</v>
      </c>
      <c r="S564" s="178">
        <f t="shared" si="83"/>
        <v>25.714285714285715</v>
      </c>
      <c r="T564" s="217">
        <v>1</v>
      </c>
      <c r="U564" s="180">
        <f t="shared" si="89"/>
        <v>25.714285714285715</v>
      </c>
      <c r="V564" s="181">
        <f t="shared" si="90"/>
        <v>0</v>
      </c>
      <c r="W564" s="181">
        <f t="shared" si="91"/>
        <v>0</v>
      </c>
      <c r="X564" s="49" t="s">
        <v>2344</v>
      </c>
      <c r="Y564" s="123">
        <f t="shared" si="88"/>
        <v>188</v>
      </c>
      <c r="Z564" s="333" t="s">
        <v>406</v>
      </c>
      <c r="AA564" s="59" t="s">
        <v>2078</v>
      </c>
      <c r="AB564" s="163" t="s">
        <v>3886</v>
      </c>
      <c r="AC564" s="407"/>
    </row>
    <row r="565" spans="1:29" ht="153.75" hidden="1" customHeight="1" x14ac:dyDescent="0.25">
      <c r="A565" s="32">
        <v>555</v>
      </c>
      <c r="B565" s="33" t="s">
        <v>1662</v>
      </c>
      <c r="C565" s="34" t="s">
        <v>32</v>
      </c>
      <c r="D565" s="113" t="s">
        <v>1775</v>
      </c>
      <c r="E565" s="36">
        <v>374</v>
      </c>
      <c r="F565" s="121" t="s">
        <v>2676</v>
      </c>
      <c r="G565" s="122">
        <f t="shared" si="84"/>
        <v>389</v>
      </c>
      <c r="H565" s="61" t="s">
        <v>1788</v>
      </c>
      <c r="I565" s="122">
        <f t="shared" si="85"/>
        <v>207</v>
      </c>
      <c r="J565" s="71" t="s">
        <v>1871</v>
      </c>
      <c r="K565" s="122">
        <f t="shared" si="86"/>
        <v>326</v>
      </c>
      <c r="L565" s="126">
        <v>374</v>
      </c>
      <c r="M565" s="71" t="s">
        <v>1957</v>
      </c>
      <c r="N565" s="122">
        <f t="shared" si="87"/>
        <v>337</v>
      </c>
      <c r="O565" s="71" t="s">
        <v>2046</v>
      </c>
      <c r="P565" s="202">
        <v>2</v>
      </c>
      <c r="Q565" s="191">
        <v>42673</v>
      </c>
      <c r="R565" s="191">
        <v>43008</v>
      </c>
      <c r="S565" s="178">
        <f t="shared" si="83"/>
        <v>47.857142857142854</v>
      </c>
      <c r="T565" s="217">
        <v>1</v>
      </c>
      <c r="U565" s="180">
        <f t="shared" si="89"/>
        <v>47.857142857142854</v>
      </c>
      <c r="V565" s="181">
        <f t="shared" si="90"/>
        <v>0</v>
      </c>
      <c r="W565" s="181">
        <f t="shared" si="91"/>
        <v>0</v>
      </c>
      <c r="X565" s="187" t="s">
        <v>3573</v>
      </c>
      <c r="Y565" s="123">
        <f t="shared" si="88"/>
        <v>253</v>
      </c>
      <c r="Z565" s="334" t="s">
        <v>3136</v>
      </c>
      <c r="AA565" s="59" t="s">
        <v>2078</v>
      </c>
      <c r="AB565" s="163" t="s">
        <v>3886</v>
      </c>
      <c r="AC565" s="407"/>
    </row>
    <row r="566" spans="1:29" ht="153.75" hidden="1" customHeight="1" x14ac:dyDescent="0.25">
      <c r="A566" s="32">
        <v>556</v>
      </c>
      <c r="B566" s="33" t="s">
        <v>2870</v>
      </c>
      <c r="C566" s="34" t="s">
        <v>32</v>
      </c>
      <c r="D566" s="113" t="s">
        <v>1775</v>
      </c>
      <c r="E566" s="129"/>
      <c r="F566" s="121" t="s">
        <v>2676</v>
      </c>
      <c r="G566" s="122">
        <f t="shared" si="84"/>
        <v>389</v>
      </c>
      <c r="H566" s="61" t="s">
        <v>1788</v>
      </c>
      <c r="I566" s="122">
        <f t="shared" si="85"/>
        <v>207</v>
      </c>
      <c r="J566" s="61" t="s">
        <v>1872</v>
      </c>
      <c r="K566" s="122">
        <f t="shared" si="86"/>
        <v>128</v>
      </c>
      <c r="L566" s="126">
        <v>374</v>
      </c>
      <c r="M566" s="71" t="s">
        <v>1958</v>
      </c>
      <c r="N566" s="122">
        <f t="shared" si="87"/>
        <v>108</v>
      </c>
      <c r="O566" s="71" t="s">
        <v>2047</v>
      </c>
      <c r="P566" s="202">
        <v>1</v>
      </c>
      <c r="Q566" s="191">
        <v>42673</v>
      </c>
      <c r="R566" s="191">
        <v>43008</v>
      </c>
      <c r="S566" s="178">
        <f t="shared" si="83"/>
        <v>47.857142857142854</v>
      </c>
      <c r="T566" s="217">
        <v>1</v>
      </c>
      <c r="U566" s="180">
        <f t="shared" si="89"/>
        <v>47.857142857142854</v>
      </c>
      <c r="V566" s="181">
        <f t="shared" si="90"/>
        <v>0</v>
      </c>
      <c r="W566" s="181">
        <f t="shared" si="91"/>
        <v>0</v>
      </c>
      <c r="X566" s="187" t="s">
        <v>3587</v>
      </c>
      <c r="Y566" s="123">
        <f t="shared" si="88"/>
        <v>388</v>
      </c>
      <c r="Z566" s="334" t="s">
        <v>3136</v>
      </c>
      <c r="AA566" s="59" t="s">
        <v>2079</v>
      </c>
      <c r="AB566" s="163" t="s">
        <v>3886</v>
      </c>
      <c r="AC566" s="407"/>
    </row>
    <row r="567" spans="1:29" ht="152.25" hidden="1" customHeight="1" x14ac:dyDescent="0.25">
      <c r="A567" s="32">
        <v>557</v>
      </c>
      <c r="B567" s="33" t="s">
        <v>2871</v>
      </c>
      <c r="C567" s="42" t="s">
        <v>32</v>
      </c>
      <c r="D567" s="120" t="s">
        <v>1728</v>
      </c>
      <c r="E567" s="36">
        <v>375</v>
      </c>
      <c r="F567" s="121" t="s">
        <v>2737</v>
      </c>
      <c r="G567" s="122">
        <f t="shared" si="84"/>
        <v>389</v>
      </c>
      <c r="H567" s="61" t="s">
        <v>1789</v>
      </c>
      <c r="I567" s="122">
        <f t="shared" si="85"/>
        <v>204</v>
      </c>
      <c r="J567" s="61" t="s">
        <v>1819</v>
      </c>
      <c r="K567" s="122">
        <f t="shared" si="86"/>
        <v>98</v>
      </c>
      <c r="L567" s="126">
        <v>375</v>
      </c>
      <c r="M567" s="61" t="s">
        <v>1959</v>
      </c>
      <c r="N567" s="122">
        <f t="shared" si="87"/>
        <v>208</v>
      </c>
      <c r="O567" s="61" t="s">
        <v>2048</v>
      </c>
      <c r="P567" s="202">
        <v>1</v>
      </c>
      <c r="Q567" s="225">
        <v>42736</v>
      </c>
      <c r="R567" s="225">
        <v>42947</v>
      </c>
      <c r="S567" s="178">
        <f t="shared" si="83"/>
        <v>30.142857142857142</v>
      </c>
      <c r="T567" s="217">
        <v>1</v>
      </c>
      <c r="U567" s="180">
        <f t="shared" si="89"/>
        <v>30.142857142857142</v>
      </c>
      <c r="V567" s="181">
        <f t="shared" si="90"/>
        <v>0</v>
      </c>
      <c r="W567" s="181">
        <f t="shared" si="91"/>
        <v>0</v>
      </c>
      <c r="X567" s="187" t="s">
        <v>3851</v>
      </c>
      <c r="Y567" s="123">
        <f t="shared" si="88"/>
        <v>390</v>
      </c>
      <c r="Z567" s="332" t="s">
        <v>4114</v>
      </c>
      <c r="AA567" s="59" t="s">
        <v>2078</v>
      </c>
      <c r="AB567" s="163" t="s">
        <v>3886</v>
      </c>
      <c r="AC567" s="407"/>
    </row>
    <row r="568" spans="1:29" ht="152.25" hidden="1" customHeight="1" x14ac:dyDescent="0.25">
      <c r="A568" s="32">
        <v>558</v>
      </c>
      <c r="B568" s="33" t="s">
        <v>2872</v>
      </c>
      <c r="C568" s="42" t="s">
        <v>32</v>
      </c>
      <c r="D568" s="120" t="s">
        <v>1728</v>
      </c>
      <c r="E568" s="125"/>
      <c r="F568" s="121" t="s">
        <v>2737</v>
      </c>
      <c r="G568" s="122">
        <f t="shared" si="84"/>
        <v>389</v>
      </c>
      <c r="H568" s="61" t="s">
        <v>1789</v>
      </c>
      <c r="I568" s="122">
        <f t="shared" si="85"/>
        <v>204</v>
      </c>
      <c r="J568" s="61" t="s">
        <v>1819</v>
      </c>
      <c r="K568" s="122">
        <f t="shared" si="86"/>
        <v>98</v>
      </c>
      <c r="L568" s="126">
        <v>375</v>
      </c>
      <c r="M568" s="61" t="s">
        <v>1960</v>
      </c>
      <c r="N568" s="122">
        <f t="shared" si="87"/>
        <v>103</v>
      </c>
      <c r="O568" s="61" t="s">
        <v>2049</v>
      </c>
      <c r="P568" s="202">
        <v>1</v>
      </c>
      <c r="Q568" s="225">
        <v>42643</v>
      </c>
      <c r="R568" s="225">
        <v>43008</v>
      </c>
      <c r="S568" s="178">
        <f t="shared" si="83"/>
        <v>52.142857142857146</v>
      </c>
      <c r="T568" s="217">
        <v>1</v>
      </c>
      <c r="U568" s="180">
        <f t="shared" si="89"/>
        <v>52.142857142857146</v>
      </c>
      <c r="V568" s="181">
        <f t="shared" si="90"/>
        <v>0</v>
      </c>
      <c r="W568" s="181">
        <f t="shared" si="91"/>
        <v>0</v>
      </c>
      <c r="X568" s="187" t="s">
        <v>3852</v>
      </c>
      <c r="Y568" s="123">
        <f t="shared" si="88"/>
        <v>390</v>
      </c>
      <c r="Z568" s="332" t="s">
        <v>4114</v>
      </c>
      <c r="AA568" s="59" t="s">
        <v>2078</v>
      </c>
      <c r="AB568" s="163" t="s">
        <v>3886</v>
      </c>
      <c r="AC568" s="407"/>
    </row>
    <row r="569" spans="1:29" ht="152.25" hidden="1" customHeight="1" x14ac:dyDescent="0.25">
      <c r="A569" s="32">
        <v>559</v>
      </c>
      <c r="B569" s="33" t="s">
        <v>2873</v>
      </c>
      <c r="C569" s="42" t="s">
        <v>32</v>
      </c>
      <c r="D569" s="120" t="s">
        <v>1728</v>
      </c>
      <c r="E569" s="36">
        <v>376</v>
      </c>
      <c r="F569" s="121" t="s">
        <v>2677</v>
      </c>
      <c r="G569" s="122">
        <f t="shared" si="84"/>
        <v>387</v>
      </c>
      <c r="H569" s="61" t="s">
        <v>1790</v>
      </c>
      <c r="I569" s="122">
        <f t="shared" si="85"/>
        <v>310</v>
      </c>
      <c r="J569" s="71" t="s">
        <v>1873</v>
      </c>
      <c r="K569" s="123">
        <f t="shared" si="86"/>
        <v>232</v>
      </c>
      <c r="L569" s="124">
        <v>376</v>
      </c>
      <c r="M569" s="71" t="s">
        <v>418</v>
      </c>
      <c r="N569" s="122">
        <f t="shared" si="87"/>
        <v>69</v>
      </c>
      <c r="O569" s="71" t="s">
        <v>419</v>
      </c>
      <c r="P569" s="202">
        <v>2</v>
      </c>
      <c r="Q569" s="185">
        <v>42614</v>
      </c>
      <c r="R569" s="185">
        <v>42735</v>
      </c>
      <c r="S569" s="178">
        <f t="shared" si="83"/>
        <v>17.285714285714285</v>
      </c>
      <c r="T569" s="217">
        <v>1</v>
      </c>
      <c r="U569" s="180">
        <f t="shared" si="89"/>
        <v>17.285714285714285</v>
      </c>
      <c r="V569" s="181">
        <f t="shared" si="90"/>
        <v>17.285714285714285</v>
      </c>
      <c r="W569" s="181">
        <f t="shared" si="91"/>
        <v>17.285714285714285</v>
      </c>
      <c r="X569" s="64" t="s">
        <v>2138</v>
      </c>
      <c r="Y569" s="123">
        <f t="shared" si="88"/>
        <v>152</v>
      </c>
      <c r="Z569" s="333" t="s">
        <v>43</v>
      </c>
      <c r="AA569" s="59" t="s">
        <v>2078</v>
      </c>
      <c r="AB569" s="163" t="s">
        <v>3886</v>
      </c>
      <c r="AC569" s="407"/>
    </row>
    <row r="570" spans="1:29" ht="165" hidden="1" customHeight="1" x14ac:dyDescent="0.25">
      <c r="A570" s="32">
        <v>560</v>
      </c>
      <c r="B570" s="33" t="s">
        <v>1671</v>
      </c>
      <c r="C570" s="42" t="s">
        <v>32</v>
      </c>
      <c r="D570" s="120" t="s">
        <v>1728</v>
      </c>
      <c r="E570" s="36">
        <v>377</v>
      </c>
      <c r="F570" s="121" t="s">
        <v>2678</v>
      </c>
      <c r="G570" s="122">
        <f t="shared" si="84"/>
        <v>389</v>
      </c>
      <c r="H570" s="61" t="s">
        <v>1791</v>
      </c>
      <c r="I570" s="122">
        <f t="shared" si="85"/>
        <v>165</v>
      </c>
      <c r="J570" s="71" t="s">
        <v>1874</v>
      </c>
      <c r="K570" s="123">
        <f t="shared" si="86"/>
        <v>373</v>
      </c>
      <c r="L570" s="124">
        <v>377</v>
      </c>
      <c r="M570" s="71" t="s">
        <v>1961</v>
      </c>
      <c r="N570" s="122">
        <f t="shared" si="87"/>
        <v>94</v>
      </c>
      <c r="O570" s="71" t="s">
        <v>2050</v>
      </c>
      <c r="P570" s="202">
        <v>1</v>
      </c>
      <c r="Q570" s="185">
        <v>42614</v>
      </c>
      <c r="R570" s="185">
        <v>42735</v>
      </c>
      <c r="S570" s="178">
        <f t="shared" si="83"/>
        <v>17.285714285714285</v>
      </c>
      <c r="T570" s="217">
        <v>1</v>
      </c>
      <c r="U570" s="180">
        <f t="shared" si="89"/>
        <v>17.285714285714285</v>
      </c>
      <c r="V570" s="181">
        <f t="shared" si="90"/>
        <v>17.285714285714285</v>
      </c>
      <c r="W570" s="181">
        <f t="shared" si="91"/>
        <v>17.285714285714285</v>
      </c>
      <c r="X570" s="64" t="s">
        <v>2139</v>
      </c>
      <c r="Y570" s="123">
        <f t="shared" si="88"/>
        <v>374</v>
      </c>
      <c r="Z570" s="333" t="s">
        <v>43</v>
      </c>
      <c r="AA570" s="59" t="s">
        <v>2078</v>
      </c>
      <c r="AB570" s="163" t="s">
        <v>3886</v>
      </c>
      <c r="AC570" s="407"/>
    </row>
    <row r="571" spans="1:29" ht="152.25" hidden="1" customHeight="1" x14ac:dyDescent="0.25">
      <c r="A571" s="32">
        <v>561</v>
      </c>
      <c r="B571" s="33" t="s">
        <v>1676</v>
      </c>
      <c r="C571" s="42" t="s">
        <v>32</v>
      </c>
      <c r="D571" s="120" t="s">
        <v>1728</v>
      </c>
      <c r="E571" s="36">
        <v>378</v>
      </c>
      <c r="F571" s="121" t="s">
        <v>2679</v>
      </c>
      <c r="G571" s="122">
        <f t="shared" si="84"/>
        <v>389</v>
      </c>
      <c r="H571" s="61" t="s">
        <v>1792</v>
      </c>
      <c r="I571" s="122">
        <f t="shared" si="85"/>
        <v>237</v>
      </c>
      <c r="J571" s="61" t="s">
        <v>1875</v>
      </c>
      <c r="K571" s="123">
        <f t="shared" si="86"/>
        <v>89</v>
      </c>
      <c r="L571" s="124">
        <v>378</v>
      </c>
      <c r="M571" s="71" t="s">
        <v>1962</v>
      </c>
      <c r="N571" s="122">
        <f t="shared" si="87"/>
        <v>72</v>
      </c>
      <c r="O571" s="71" t="s">
        <v>2051</v>
      </c>
      <c r="P571" s="202">
        <v>2</v>
      </c>
      <c r="Q571" s="185">
        <v>42628</v>
      </c>
      <c r="R571" s="185">
        <v>42735</v>
      </c>
      <c r="S571" s="178">
        <f t="shared" si="83"/>
        <v>15.285714285714286</v>
      </c>
      <c r="T571" s="217">
        <v>1</v>
      </c>
      <c r="U571" s="180">
        <f t="shared" si="89"/>
        <v>15.285714285714286</v>
      </c>
      <c r="V571" s="181">
        <f t="shared" si="90"/>
        <v>15.285714285714286</v>
      </c>
      <c r="W571" s="181">
        <f t="shared" si="91"/>
        <v>15.285714285714286</v>
      </c>
      <c r="X571" s="64" t="s">
        <v>2164</v>
      </c>
      <c r="Y571" s="123">
        <f t="shared" si="88"/>
        <v>257</v>
      </c>
      <c r="Z571" s="333" t="s">
        <v>2076</v>
      </c>
      <c r="AA571" s="59" t="s">
        <v>2078</v>
      </c>
      <c r="AB571" s="163" t="s">
        <v>3886</v>
      </c>
      <c r="AC571" s="407"/>
    </row>
    <row r="572" spans="1:29" ht="136.5" hidden="1" customHeight="1" x14ac:dyDescent="0.25">
      <c r="A572" s="32">
        <v>562</v>
      </c>
      <c r="B572" s="33" t="s">
        <v>1677</v>
      </c>
      <c r="C572" s="34" t="s">
        <v>32</v>
      </c>
      <c r="D572" s="113" t="s">
        <v>33</v>
      </c>
      <c r="E572" s="36">
        <v>379</v>
      </c>
      <c r="F572" s="121" t="s">
        <v>2932</v>
      </c>
      <c r="G572" s="122">
        <f t="shared" si="84"/>
        <v>389</v>
      </c>
      <c r="H572" s="61" t="s">
        <v>2115</v>
      </c>
      <c r="I572" s="122">
        <f t="shared" si="85"/>
        <v>303</v>
      </c>
      <c r="J572" s="61" t="s">
        <v>2918</v>
      </c>
      <c r="K572" s="122">
        <f t="shared" si="86"/>
        <v>153</v>
      </c>
      <c r="L572" s="126">
        <v>379</v>
      </c>
      <c r="M572" s="61" t="s">
        <v>2919</v>
      </c>
      <c r="N572" s="122">
        <f t="shared" si="87"/>
        <v>96</v>
      </c>
      <c r="O572" s="71" t="s">
        <v>2920</v>
      </c>
      <c r="P572" s="202">
        <v>1</v>
      </c>
      <c r="Q572" s="190">
        <v>42948</v>
      </c>
      <c r="R572" s="190">
        <v>43100</v>
      </c>
      <c r="S572" s="178">
        <f t="shared" si="83"/>
        <v>21.714285714285715</v>
      </c>
      <c r="T572" s="217">
        <v>1</v>
      </c>
      <c r="U572" s="180">
        <f t="shared" si="89"/>
        <v>21.714285714285715</v>
      </c>
      <c r="V572" s="181">
        <f t="shared" si="90"/>
        <v>0</v>
      </c>
      <c r="W572" s="181">
        <f t="shared" si="91"/>
        <v>0</v>
      </c>
      <c r="X572" s="49" t="s">
        <v>3605</v>
      </c>
      <c r="Y572" s="123">
        <f t="shared" si="88"/>
        <v>321</v>
      </c>
      <c r="Z572" s="333" t="s">
        <v>36</v>
      </c>
      <c r="AA572" s="59" t="s">
        <v>2078</v>
      </c>
      <c r="AB572" s="163" t="s">
        <v>3886</v>
      </c>
      <c r="AC572" s="407"/>
    </row>
    <row r="573" spans="1:29" ht="152.25" hidden="1" customHeight="1" x14ac:dyDescent="0.25">
      <c r="A573" s="32">
        <v>563</v>
      </c>
      <c r="B573" s="33" t="s">
        <v>2874</v>
      </c>
      <c r="C573" s="34" t="s">
        <v>32</v>
      </c>
      <c r="D573" s="113" t="s">
        <v>33</v>
      </c>
      <c r="E573" s="36">
        <v>380</v>
      </c>
      <c r="F573" s="121" t="s">
        <v>2933</v>
      </c>
      <c r="G573" s="122">
        <f t="shared" si="84"/>
        <v>385</v>
      </c>
      <c r="H573" s="61" t="s">
        <v>1793</v>
      </c>
      <c r="I573" s="122">
        <f t="shared" si="85"/>
        <v>113</v>
      </c>
      <c r="J573" s="61" t="s">
        <v>2921</v>
      </c>
      <c r="K573" s="122">
        <f t="shared" si="86"/>
        <v>219</v>
      </c>
      <c r="L573" s="126">
        <v>380</v>
      </c>
      <c r="M573" s="61" t="s">
        <v>2922</v>
      </c>
      <c r="N573" s="122">
        <f t="shared" si="87"/>
        <v>128</v>
      </c>
      <c r="O573" s="71" t="s">
        <v>2914</v>
      </c>
      <c r="P573" s="202">
        <v>1</v>
      </c>
      <c r="Q573" s="191">
        <v>42948</v>
      </c>
      <c r="R573" s="191">
        <v>43100</v>
      </c>
      <c r="S573" s="178">
        <f t="shared" si="83"/>
        <v>21.714285714285715</v>
      </c>
      <c r="T573" s="217">
        <v>1</v>
      </c>
      <c r="U573" s="180">
        <f t="shared" si="89"/>
        <v>21.714285714285715</v>
      </c>
      <c r="V573" s="181">
        <f t="shared" si="90"/>
        <v>0</v>
      </c>
      <c r="W573" s="181">
        <f t="shared" si="91"/>
        <v>0</v>
      </c>
      <c r="X573" s="49" t="s">
        <v>3603</v>
      </c>
      <c r="Y573" s="123">
        <f t="shared" si="88"/>
        <v>188</v>
      </c>
      <c r="Z573" s="333" t="s">
        <v>36</v>
      </c>
      <c r="AA573" s="59" t="s">
        <v>2078</v>
      </c>
      <c r="AB573" s="163" t="s">
        <v>3886</v>
      </c>
      <c r="AC573" s="407"/>
    </row>
    <row r="574" spans="1:29" ht="180" hidden="1" customHeight="1" x14ac:dyDescent="0.25">
      <c r="A574" s="32">
        <v>564</v>
      </c>
      <c r="B574" s="33" t="s">
        <v>1679</v>
      </c>
      <c r="C574" s="42" t="s">
        <v>32</v>
      </c>
      <c r="D574" s="120" t="s">
        <v>33</v>
      </c>
      <c r="E574" s="36">
        <v>381</v>
      </c>
      <c r="F574" s="121" t="s">
        <v>2680</v>
      </c>
      <c r="G574" s="122">
        <f t="shared" si="84"/>
        <v>297</v>
      </c>
      <c r="H574" s="61" t="s">
        <v>1794</v>
      </c>
      <c r="I574" s="122">
        <f t="shared" si="85"/>
        <v>238</v>
      </c>
      <c r="J574" s="61" t="s">
        <v>1876</v>
      </c>
      <c r="K574" s="123">
        <f t="shared" si="86"/>
        <v>131</v>
      </c>
      <c r="L574" s="124">
        <v>381</v>
      </c>
      <c r="M574" s="71" t="s">
        <v>1963</v>
      </c>
      <c r="N574" s="122">
        <f t="shared" si="87"/>
        <v>390</v>
      </c>
      <c r="O574" s="71" t="s">
        <v>2052</v>
      </c>
      <c r="P574" s="227">
        <v>3</v>
      </c>
      <c r="Q574" s="203">
        <v>42628</v>
      </c>
      <c r="R574" s="203">
        <v>42766</v>
      </c>
      <c r="S574" s="178">
        <f t="shared" si="83"/>
        <v>19.714285714285715</v>
      </c>
      <c r="T574" s="217">
        <v>1</v>
      </c>
      <c r="U574" s="180">
        <f t="shared" si="89"/>
        <v>19.714285714285715</v>
      </c>
      <c r="V574" s="181">
        <f t="shared" si="90"/>
        <v>0</v>
      </c>
      <c r="W574" s="181">
        <f t="shared" si="91"/>
        <v>0</v>
      </c>
      <c r="X574" s="64" t="s">
        <v>2334</v>
      </c>
      <c r="Y574" s="123">
        <f t="shared" si="88"/>
        <v>69</v>
      </c>
      <c r="Z574" s="333" t="s">
        <v>2076</v>
      </c>
      <c r="AA574" s="59" t="s">
        <v>2078</v>
      </c>
      <c r="AB574" s="163" t="s">
        <v>3886</v>
      </c>
      <c r="AC574" s="407"/>
    </row>
    <row r="575" spans="1:29" ht="122.25" hidden="1" customHeight="1" x14ac:dyDescent="0.25">
      <c r="A575" s="32">
        <v>565</v>
      </c>
      <c r="B575" s="33" t="s">
        <v>1680</v>
      </c>
      <c r="C575" s="42" t="s">
        <v>32</v>
      </c>
      <c r="D575" s="120" t="s">
        <v>33</v>
      </c>
      <c r="E575" s="125"/>
      <c r="F575" s="121" t="s">
        <v>2680</v>
      </c>
      <c r="G575" s="122">
        <f t="shared" si="84"/>
        <v>297</v>
      </c>
      <c r="H575" s="61" t="s">
        <v>1794</v>
      </c>
      <c r="I575" s="122">
        <f t="shared" si="85"/>
        <v>238</v>
      </c>
      <c r="J575" s="61" t="s">
        <v>1877</v>
      </c>
      <c r="K575" s="123">
        <f t="shared" si="86"/>
        <v>87</v>
      </c>
      <c r="L575" s="124">
        <v>381</v>
      </c>
      <c r="M575" s="71" t="s">
        <v>1964</v>
      </c>
      <c r="N575" s="122">
        <f t="shared" si="87"/>
        <v>141</v>
      </c>
      <c r="O575" s="71" t="s">
        <v>2053</v>
      </c>
      <c r="P575" s="227">
        <v>1</v>
      </c>
      <c r="Q575" s="203">
        <v>42704</v>
      </c>
      <c r="R575" s="203">
        <v>42766</v>
      </c>
      <c r="S575" s="178">
        <f t="shared" si="83"/>
        <v>8.8571428571428577</v>
      </c>
      <c r="T575" s="217">
        <v>1</v>
      </c>
      <c r="U575" s="180">
        <f t="shared" si="89"/>
        <v>8.8571428571428577</v>
      </c>
      <c r="V575" s="181">
        <f t="shared" si="90"/>
        <v>0</v>
      </c>
      <c r="W575" s="181">
        <f t="shared" si="91"/>
        <v>0</v>
      </c>
      <c r="X575" s="64" t="s">
        <v>2335</v>
      </c>
      <c r="Y575" s="123">
        <f t="shared" si="88"/>
        <v>65</v>
      </c>
      <c r="Z575" s="333" t="s">
        <v>2076</v>
      </c>
      <c r="AA575" s="59" t="s">
        <v>2078</v>
      </c>
      <c r="AB575" s="163" t="s">
        <v>3886</v>
      </c>
      <c r="AC575" s="407"/>
    </row>
    <row r="576" spans="1:29" ht="151.5" hidden="1" customHeight="1" x14ac:dyDescent="0.25">
      <c r="A576" s="32">
        <v>566</v>
      </c>
      <c r="B576" s="33" t="s">
        <v>1681</v>
      </c>
      <c r="C576" s="42" t="s">
        <v>32</v>
      </c>
      <c r="D576" s="120" t="s">
        <v>33</v>
      </c>
      <c r="E576" s="36">
        <v>382</v>
      </c>
      <c r="F576" s="121" t="s">
        <v>2681</v>
      </c>
      <c r="G576" s="122">
        <f t="shared" si="84"/>
        <v>389</v>
      </c>
      <c r="H576" s="61" t="s">
        <v>1795</v>
      </c>
      <c r="I576" s="122">
        <f t="shared" si="85"/>
        <v>188</v>
      </c>
      <c r="J576" s="61" t="s">
        <v>1878</v>
      </c>
      <c r="K576" s="123">
        <f t="shared" si="86"/>
        <v>120</v>
      </c>
      <c r="L576" s="124">
        <v>382</v>
      </c>
      <c r="M576" s="71" t="s">
        <v>1965</v>
      </c>
      <c r="N576" s="122">
        <f t="shared" si="87"/>
        <v>191</v>
      </c>
      <c r="O576" s="71" t="s">
        <v>2054</v>
      </c>
      <c r="P576" s="202">
        <v>2</v>
      </c>
      <c r="Q576" s="203">
        <v>42644</v>
      </c>
      <c r="R576" s="203">
        <v>42794</v>
      </c>
      <c r="S576" s="178">
        <f t="shared" si="83"/>
        <v>21.428571428571427</v>
      </c>
      <c r="T576" s="217">
        <v>1</v>
      </c>
      <c r="U576" s="180">
        <f t="shared" si="89"/>
        <v>21.428571428571427</v>
      </c>
      <c r="V576" s="181">
        <f t="shared" si="90"/>
        <v>0</v>
      </c>
      <c r="W576" s="181">
        <f t="shared" si="91"/>
        <v>0</v>
      </c>
      <c r="X576" s="64" t="s">
        <v>2900</v>
      </c>
      <c r="Y576" s="123">
        <f t="shared" si="88"/>
        <v>389</v>
      </c>
      <c r="Z576" s="333" t="s">
        <v>2076</v>
      </c>
      <c r="AA576" s="59" t="s">
        <v>2078</v>
      </c>
      <c r="AB576" s="163" t="s">
        <v>3886</v>
      </c>
      <c r="AC576" s="407"/>
    </row>
    <row r="577" spans="1:31" ht="151.5" hidden="1" customHeight="1" x14ac:dyDescent="0.25">
      <c r="A577" s="32">
        <v>567</v>
      </c>
      <c r="B577" s="33" t="s">
        <v>2875</v>
      </c>
      <c r="C577" s="42" t="s">
        <v>32</v>
      </c>
      <c r="D577" s="120" t="s">
        <v>33</v>
      </c>
      <c r="E577" s="125"/>
      <c r="F577" s="121" t="s">
        <v>2681</v>
      </c>
      <c r="G577" s="122">
        <f t="shared" si="84"/>
        <v>389</v>
      </c>
      <c r="H577" s="61" t="s">
        <v>1795</v>
      </c>
      <c r="I577" s="122">
        <f t="shared" si="85"/>
        <v>188</v>
      </c>
      <c r="J577" s="61" t="s">
        <v>1879</v>
      </c>
      <c r="K577" s="123">
        <f t="shared" si="86"/>
        <v>144</v>
      </c>
      <c r="L577" s="124">
        <v>382</v>
      </c>
      <c r="M577" s="61" t="s">
        <v>1966</v>
      </c>
      <c r="N577" s="122">
        <f t="shared" si="87"/>
        <v>67</v>
      </c>
      <c r="O577" s="61" t="s">
        <v>2055</v>
      </c>
      <c r="P577" s="202">
        <v>1</v>
      </c>
      <c r="Q577" s="203">
        <v>42628</v>
      </c>
      <c r="R577" s="203">
        <v>42704</v>
      </c>
      <c r="S577" s="178">
        <f t="shared" si="83"/>
        <v>10.857142857142858</v>
      </c>
      <c r="T577" s="217">
        <v>1</v>
      </c>
      <c r="U577" s="180">
        <f t="shared" si="89"/>
        <v>10.857142857142858</v>
      </c>
      <c r="V577" s="181">
        <f t="shared" si="90"/>
        <v>10.857142857142858</v>
      </c>
      <c r="W577" s="181">
        <f t="shared" si="91"/>
        <v>10.857142857142858</v>
      </c>
      <c r="X577" s="64" t="s">
        <v>2336</v>
      </c>
      <c r="Y577" s="123">
        <f t="shared" si="88"/>
        <v>85</v>
      </c>
      <c r="Z577" s="333" t="s">
        <v>2076</v>
      </c>
      <c r="AA577" s="59" t="s">
        <v>2078</v>
      </c>
      <c r="AB577" s="163" t="s">
        <v>3886</v>
      </c>
      <c r="AC577" s="407"/>
    </row>
    <row r="578" spans="1:31" ht="151.5" hidden="1" customHeight="1" x14ac:dyDescent="0.25">
      <c r="A578" s="32">
        <v>568</v>
      </c>
      <c r="B578" s="33" t="s">
        <v>2876</v>
      </c>
      <c r="C578" s="42" t="s">
        <v>32</v>
      </c>
      <c r="D578" s="120" t="s">
        <v>33</v>
      </c>
      <c r="E578" s="125"/>
      <c r="F578" s="121" t="s">
        <v>2681</v>
      </c>
      <c r="G578" s="122">
        <f t="shared" si="84"/>
        <v>389</v>
      </c>
      <c r="H578" s="61" t="s">
        <v>1795</v>
      </c>
      <c r="I578" s="122">
        <f t="shared" si="85"/>
        <v>188</v>
      </c>
      <c r="J578" s="61" t="s">
        <v>1880</v>
      </c>
      <c r="K578" s="123">
        <f t="shared" si="86"/>
        <v>123</v>
      </c>
      <c r="L578" s="124">
        <v>382</v>
      </c>
      <c r="M578" s="71" t="s">
        <v>1967</v>
      </c>
      <c r="N578" s="122">
        <f t="shared" si="87"/>
        <v>209</v>
      </c>
      <c r="O578" s="71" t="s">
        <v>2056</v>
      </c>
      <c r="P578" s="202">
        <v>2</v>
      </c>
      <c r="Q578" s="203">
        <v>42704</v>
      </c>
      <c r="R578" s="203">
        <v>42825</v>
      </c>
      <c r="S578" s="178">
        <f t="shared" ref="S578:S641" si="92">(+R578-Q578)/7</f>
        <v>17.285714285714285</v>
      </c>
      <c r="T578" s="217">
        <v>1</v>
      </c>
      <c r="U578" s="180">
        <f t="shared" si="89"/>
        <v>17.285714285714285</v>
      </c>
      <c r="V578" s="181">
        <f t="shared" si="90"/>
        <v>0</v>
      </c>
      <c r="W578" s="181">
        <f t="shared" si="91"/>
        <v>0</v>
      </c>
      <c r="X578" s="64" t="s">
        <v>2891</v>
      </c>
      <c r="Y578" s="123">
        <f t="shared" si="88"/>
        <v>334</v>
      </c>
      <c r="Z578" s="333" t="s">
        <v>2076</v>
      </c>
      <c r="AA578" s="59" t="s">
        <v>2078</v>
      </c>
      <c r="AB578" s="163" t="s">
        <v>3886</v>
      </c>
      <c r="AC578" s="407"/>
    </row>
    <row r="579" spans="1:31" ht="136.5" hidden="1" customHeight="1" x14ac:dyDescent="0.25">
      <c r="A579" s="32">
        <v>569</v>
      </c>
      <c r="B579" s="33" t="s">
        <v>2877</v>
      </c>
      <c r="C579" s="42" t="s">
        <v>32</v>
      </c>
      <c r="D579" s="120" t="s">
        <v>33</v>
      </c>
      <c r="E579" s="36">
        <v>383</v>
      </c>
      <c r="F579" s="121" t="s">
        <v>2682</v>
      </c>
      <c r="G579" s="122">
        <f t="shared" si="84"/>
        <v>346</v>
      </c>
      <c r="H579" s="61" t="s">
        <v>2116</v>
      </c>
      <c r="I579" s="122">
        <f t="shared" si="85"/>
        <v>194</v>
      </c>
      <c r="J579" s="61" t="s">
        <v>1881</v>
      </c>
      <c r="K579" s="123">
        <f t="shared" si="86"/>
        <v>77</v>
      </c>
      <c r="L579" s="124">
        <v>383</v>
      </c>
      <c r="M579" s="71" t="s">
        <v>1968</v>
      </c>
      <c r="N579" s="122">
        <f t="shared" si="87"/>
        <v>113</v>
      </c>
      <c r="O579" s="71" t="s">
        <v>2057</v>
      </c>
      <c r="P579" s="202">
        <v>2</v>
      </c>
      <c r="Q579" s="203">
        <v>42644</v>
      </c>
      <c r="R579" s="203">
        <v>42794</v>
      </c>
      <c r="S579" s="178">
        <f t="shared" si="92"/>
        <v>21.428571428571427</v>
      </c>
      <c r="T579" s="217">
        <v>1</v>
      </c>
      <c r="U579" s="180">
        <f t="shared" si="89"/>
        <v>21.428571428571427</v>
      </c>
      <c r="V579" s="181">
        <f t="shared" si="90"/>
        <v>0</v>
      </c>
      <c r="W579" s="181">
        <f t="shared" si="91"/>
        <v>0</v>
      </c>
      <c r="X579" s="64" t="s">
        <v>2892</v>
      </c>
      <c r="Y579" s="123">
        <f t="shared" si="88"/>
        <v>274</v>
      </c>
      <c r="Z579" s="333" t="s">
        <v>2076</v>
      </c>
      <c r="AA579" s="59" t="s">
        <v>2078</v>
      </c>
      <c r="AB579" s="163" t="s">
        <v>3886</v>
      </c>
      <c r="AC579" s="407"/>
    </row>
    <row r="580" spans="1:31" ht="152.25" hidden="1" customHeight="1" x14ac:dyDescent="0.25">
      <c r="A580" s="32">
        <v>570</v>
      </c>
      <c r="B580" s="33" t="s">
        <v>2878</v>
      </c>
      <c r="C580" s="42" t="s">
        <v>32</v>
      </c>
      <c r="D580" s="120" t="s">
        <v>1728</v>
      </c>
      <c r="E580" s="36">
        <v>384</v>
      </c>
      <c r="F580" s="121" t="s">
        <v>2683</v>
      </c>
      <c r="G580" s="122">
        <f t="shared" si="84"/>
        <v>389</v>
      </c>
      <c r="H580" s="61" t="s">
        <v>1796</v>
      </c>
      <c r="I580" s="122">
        <f t="shared" si="85"/>
        <v>233</v>
      </c>
      <c r="J580" s="61" t="s">
        <v>1882</v>
      </c>
      <c r="K580" s="123">
        <f t="shared" si="86"/>
        <v>73</v>
      </c>
      <c r="L580" s="124">
        <v>384</v>
      </c>
      <c r="M580" s="71" t="s">
        <v>1969</v>
      </c>
      <c r="N580" s="122">
        <f t="shared" si="87"/>
        <v>121</v>
      </c>
      <c r="O580" s="71" t="s">
        <v>2058</v>
      </c>
      <c r="P580" s="202">
        <v>2</v>
      </c>
      <c r="Q580" s="203">
        <v>42643</v>
      </c>
      <c r="R580" s="203">
        <v>42704</v>
      </c>
      <c r="S580" s="178">
        <f t="shared" si="92"/>
        <v>8.7142857142857135</v>
      </c>
      <c r="T580" s="217">
        <v>1</v>
      </c>
      <c r="U580" s="180">
        <f t="shared" si="89"/>
        <v>8.7142857142857135</v>
      </c>
      <c r="V580" s="181">
        <f t="shared" si="90"/>
        <v>8.7142857142857135</v>
      </c>
      <c r="W580" s="181">
        <f t="shared" si="91"/>
        <v>8.7142857142857135</v>
      </c>
      <c r="X580" s="64" t="s">
        <v>2165</v>
      </c>
      <c r="Y580" s="123">
        <f t="shared" si="88"/>
        <v>187</v>
      </c>
      <c r="Z580" s="333" t="s">
        <v>2076</v>
      </c>
      <c r="AA580" s="59" t="s">
        <v>2078</v>
      </c>
      <c r="AB580" s="163" t="s">
        <v>3886</v>
      </c>
      <c r="AC580" s="407"/>
    </row>
    <row r="581" spans="1:31" ht="152.25" customHeight="1" x14ac:dyDescent="0.25">
      <c r="A581" s="32">
        <v>571</v>
      </c>
      <c r="B581" s="33" t="s">
        <v>1688</v>
      </c>
      <c r="C581" s="34" t="s">
        <v>32</v>
      </c>
      <c r="D581" s="113" t="s">
        <v>33</v>
      </c>
      <c r="E581" s="439">
        <v>385</v>
      </c>
      <c r="F581" s="425" t="s">
        <v>2684</v>
      </c>
      <c r="G581" s="122">
        <f t="shared" si="84"/>
        <v>388</v>
      </c>
      <c r="H581" s="61" t="s">
        <v>1797</v>
      </c>
      <c r="I581" s="122">
        <f t="shared" si="85"/>
        <v>304</v>
      </c>
      <c r="J581" s="61" t="s">
        <v>1883</v>
      </c>
      <c r="K581" s="123">
        <f t="shared" si="86"/>
        <v>202</v>
      </c>
      <c r="L581" s="124">
        <v>385</v>
      </c>
      <c r="M581" s="71" t="s">
        <v>1970</v>
      </c>
      <c r="N581" s="122">
        <f t="shared" si="87"/>
        <v>225</v>
      </c>
      <c r="O581" s="71" t="s">
        <v>2059</v>
      </c>
      <c r="P581" s="202">
        <v>5</v>
      </c>
      <c r="Q581" s="203">
        <v>42629</v>
      </c>
      <c r="R581" s="203">
        <v>42704</v>
      </c>
      <c r="S581" s="178">
        <f t="shared" si="92"/>
        <v>10.714285714285714</v>
      </c>
      <c r="T581" s="217">
        <v>0.9</v>
      </c>
      <c r="U581" s="180">
        <f t="shared" si="89"/>
        <v>9.6428571428571423</v>
      </c>
      <c r="V581" s="181">
        <f t="shared" si="90"/>
        <v>9.6428571428571423</v>
      </c>
      <c r="W581" s="181">
        <f t="shared" si="91"/>
        <v>10.714285714285714</v>
      </c>
      <c r="X581" s="39" t="s">
        <v>2899</v>
      </c>
      <c r="Y581" s="123">
        <f t="shared" si="88"/>
        <v>366</v>
      </c>
      <c r="Z581" s="333" t="s">
        <v>2076</v>
      </c>
      <c r="AA581" s="59" t="s">
        <v>2078</v>
      </c>
      <c r="AB581" s="162" t="str">
        <f ca="1">IF($AD$1&gt;=R581,"VENCIDO","TÉRMINO")</f>
        <v>VENCIDO</v>
      </c>
      <c r="AC581" s="407"/>
    </row>
    <row r="582" spans="1:31" ht="173.25" hidden="1" customHeight="1" x14ac:dyDescent="0.25">
      <c r="A582" s="32">
        <v>572</v>
      </c>
      <c r="B582" s="33" t="s">
        <v>1692</v>
      </c>
      <c r="C582" s="34" t="s">
        <v>32</v>
      </c>
      <c r="D582" s="113" t="s">
        <v>33</v>
      </c>
      <c r="E582" s="125"/>
      <c r="F582" s="121" t="s">
        <v>2684</v>
      </c>
      <c r="G582" s="122">
        <f t="shared" si="84"/>
        <v>388</v>
      </c>
      <c r="H582" s="61" t="s">
        <v>1797</v>
      </c>
      <c r="I582" s="122">
        <f t="shared" si="85"/>
        <v>304</v>
      </c>
      <c r="J582" s="61" t="s">
        <v>1883</v>
      </c>
      <c r="K582" s="123">
        <f t="shared" si="86"/>
        <v>202</v>
      </c>
      <c r="L582" s="124">
        <v>385</v>
      </c>
      <c r="M582" s="71" t="s">
        <v>1971</v>
      </c>
      <c r="N582" s="122">
        <f t="shared" si="87"/>
        <v>201</v>
      </c>
      <c r="O582" s="71" t="s">
        <v>2060</v>
      </c>
      <c r="P582" s="202">
        <v>6</v>
      </c>
      <c r="Q582" s="203">
        <v>42704</v>
      </c>
      <c r="R582" s="203">
        <v>42766</v>
      </c>
      <c r="S582" s="178">
        <f t="shared" si="92"/>
        <v>8.8571428571428577</v>
      </c>
      <c r="T582" s="217">
        <v>1</v>
      </c>
      <c r="U582" s="180">
        <f t="shared" si="89"/>
        <v>8.8571428571428577</v>
      </c>
      <c r="V582" s="181">
        <f t="shared" si="90"/>
        <v>0</v>
      </c>
      <c r="W582" s="181">
        <f t="shared" si="91"/>
        <v>0</v>
      </c>
      <c r="X582" s="39" t="s">
        <v>2898</v>
      </c>
      <c r="Y582" s="123">
        <f t="shared" si="88"/>
        <v>385</v>
      </c>
      <c r="Z582" s="333" t="s">
        <v>2076</v>
      </c>
      <c r="AA582" s="59" t="s">
        <v>2078</v>
      </c>
      <c r="AB582" s="163" t="s">
        <v>3886</v>
      </c>
      <c r="AC582" s="407"/>
    </row>
    <row r="583" spans="1:31" ht="152.25" hidden="1" customHeight="1" x14ac:dyDescent="0.25">
      <c r="A583" s="32">
        <v>573</v>
      </c>
      <c r="B583" s="33" t="s">
        <v>1696</v>
      </c>
      <c r="C583" s="42" t="s">
        <v>32</v>
      </c>
      <c r="D583" s="120" t="s">
        <v>1728</v>
      </c>
      <c r="E583" s="36">
        <v>386</v>
      </c>
      <c r="F583" s="121" t="s">
        <v>2685</v>
      </c>
      <c r="G583" s="122">
        <f t="shared" si="84"/>
        <v>385</v>
      </c>
      <c r="H583" s="61" t="s">
        <v>1798</v>
      </c>
      <c r="I583" s="122">
        <f t="shared" si="85"/>
        <v>236</v>
      </c>
      <c r="J583" s="61" t="s">
        <v>1884</v>
      </c>
      <c r="K583" s="123">
        <f t="shared" si="86"/>
        <v>189</v>
      </c>
      <c r="L583" s="124">
        <v>386</v>
      </c>
      <c r="M583" s="71" t="s">
        <v>1972</v>
      </c>
      <c r="N583" s="122">
        <f t="shared" si="87"/>
        <v>272</v>
      </c>
      <c r="O583" s="71" t="s">
        <v>2061</v>
      </c>
      <c r="P583" s="202">
        <v>3</v>
      </c>
      <c r="Q583" s="203">
        <v>42644</v>
      </c>
      <c r="R583" s="203">
        <v>42766</v>
      </c>
      <c r="S583" s="178">
        <f t="shared" si="92"/>
        <v>17.428571428571427</v>
      </c>
      <c r="T583" s="217">
        <v>1</v>
      </c>
      <c r="U583" s="180">
        <f t="shared" si="89"/>
        <v>17.428571428571427</v>
      </c>
      <c r="V583" s="181">
        <f t="shared" si="90"/>
        <v>0</v>
      </c>
      <c r="W583" s="181">
        <f t="shared" si="91"/>
        <v>0</v>
      </c>
      <c r="X583" s="64" t="s">
        <v>2893</v>
      </c>
      <c r="Y583" s="123">
        <f t="shared" si="88"/>
        <v>324</v>
      </c>
      <c r="Z583" s="333" t="s">
        <v>2076</v>
      </c>
      <c r="AA583" s="59" t="s">
        <v>2078</v>
      </c>
      <c r="AB583" s="163" t="s">
        <v>3886</v>
      </c>
      <c r="AC583" s="407"/>
    </row>
    <row r="584" spans="1:31" ht="152.25" hidden="1" customHeight="1" x14ac:dyDescent="0.25">
      <c r="A584" s="32">
        <v>574</v>
      </c>
      <c r="B584" s="33" t="s">
        <v>1700</v>
      </c>
      <c r="C584" s="42" t="s">
        <v>32</v>
      </c>
      <c r="D584" s="120" t="s">
        <v>1728</v>
      </c>
      <c r="E584" s="125"/>
      <c r="F584" s="121" t="s">
        <v>2685</v>
      </c>
      <c r="G584" s="122">
        <f t="shared" si="84"/>
        <v>385</v>
      </c>
      <c r="H584" s="61" t="s">
        <v>1798</v>
      </c>
      <c r="I584" s="122">
        <f t="shared" si="85"/>
        <v>236</v>
      </c>
      <c r="J584" s="61" t="s">
        <v>1885</v>
      </c>
      <c r="K584" s="123">
        <f t="shared" si="86"/>
        <v>80</v>
      </c>
      <c r="L584" s="124">
        <v>386</v>
      </c>
      <c r="M584" s="71" t="s">
        <v>1973</v>
      </c>
      <c r="N584" s="122">
        <f t="shared" si="87"/>
        <v>264</v>
      </c>
      <c r="O584" s="71" t="s">
        <v>2062</v>
      </c>
      <c r="P584" s="202">
        <v>2</v>
      </c>
      <c r="Q584" s="203">
        <v>42644</v>
      </c>
      <c r="R584" s="203">
        <v>42766</v>
      </c>
      <c r="S584" s="178">
        <f t="shared" si="92"/>
        <v>17.428571428571427</v>
      </c>
      <c r="T584" s="217">
        <v>1</v>
      </c>
      <c r="U584" s="180">
        <f t="shared" si="89"/>
        <v>17.428571428571427</v>
      </c>
      <c r="V584" s="181">
        <f t="shared" si="90"/>
        <v>0</v>
      </c>
      <c r="W584" s="181">
        <f t="shared" si="91"/>
        <v>0</v>
      </c>
      <c r="X584" s="64" t="s">
        <v>2897</v>
      </c>
      <c r="Y584" s="123">
        <f t="shared" si="88"/>
        <v>390</v>
      </c>
      <c r="Z584" s="333" t="s">
        <v>2076</v>
      </c>
      <c r="AA584" s="59" t="s">
        <v>2078</v>
      </c>
      <c r="AB584" s="163" t="s">
        <v>3886</v>
      </c>
      <c r="AC584" s="407"/>
    </row>
    <row r="585" spans="1:31" ht="151.5" hidden="1" customHeight="1" x14ac:dyDescent="0.25">
      <c r="A585" s="32">
        <v>575</v>
      </c>
      <c r="B585" s="33" t="s">
        <v>1705</v>
      </c>
      <c r="C585" s="42" t="s">
        <v>32</v>
      </c>
      <c r="D585" s="120" t="s">
        <v>33</v>
      </c>
      <c r="E585" s="36">
        <v>387</v>
      </c>
      <c r="F585" s="121" t="s">
        <v>2686</v>
      </c>
      <c r="G585" s="122">
        <f t="shared" si="84"/>
        <v>385</v>
      </c>
      <c r="H585" s="61" t="s">
        <v>1799</v>
      </c>
      <c r="I585" s="122">
        <f t="shared" si="85"/>
        <v>183</v>
      </c>
      <c r="J585" s="61" t="s">
        <v>1886</v>
      </c>
      <c r="K585" s="123">
        <f t="shared" si="86"/>
        <v>124</v>
      </c>
      <c r="L585" s="124">
        <v>387</v>
      </c>
      <c r="M585" s="71" t="s">
        <v>1974</v>
      </c>
      <c r="N585" s="122">
        <f t="shared" si="87"/>
        <v>63</v>
      </c>
      <c r="O585" s="71" t="s">
        <v>2063</v>
      </c>
      <c r="P585" s="202">
        <v>7</v>
      </c>
      <c r="Q585" s="203">
        <v>42629</v>
      </c>
      <c r="R585" s="203">
        <v>42643</v>
      </c>
      <c r="S585" s="178">
        <f t="shared" si="92"/>
        <v>2</v>
      </c>
      <c r="T585" s="217">
        <v>1</v>
      </c>
      <c r="U585" s="180">
        <f t="shared" si="89"/>
        <v>2</v>
      </c>
      <c r="V585" s="181">
        <f t="shared" si="90"/>
        <v>2</v>
      </c>
      <c r="W585" s="181">
        <f t="shared" si="91"/>
        <v>2</v>
      </c>
      <c r="X585" s="56" t="s">
        <v>2123</v>
      </c>
      <c r="Y585" s="123">
        <f t="shared" si="88"/>
        <v>60</v>
      </c>
      <c r="Z585" s="333" t="s">
        <v>2080</v>
      </c>
      <c r="AA585" s="59" t="s">
        <v>2078</v>
      </c>
      <c r="AB585" s="163" t="s">
        <v>3886</v>
      </c>
      <c r="AC585" s="407"/>
    </row>
    <row r="586" spans="1:31" ht="151.5" hidden="1" customHeight="1" x14ac:dyDescent="0.25">
      <c r="A586" s="32">
        <v>576</v>
      </c>
      <c r="B586" s="33" t="s">
        <v>1710</v>
      </c>
      <c r="C586" s="42" t="s">
        <v>32</v>
      </c>
      <c r="D586" s="120" t="s">
        <v>33</v>
      </c>
      <c r="E586" s="36">
        <v>388</v>
      </c>
      <c r="F586" s="121" t="s">
        <v>2687</v>
      </c>
      <c r="G586" s="122">
        <f t="shared" si="84"/>
        <v>373</v>
      </c>
      <c r="H586" s="61" t="s">
        <v>1800</v>
      </c>
      <c r="I586" s="122">
        <f t="shared" si="85"/>
        <v>309</v>
      </c>
      <c r="J586" s="71" t="s">
        <v>1887</v>
      </c>
      <c r="K586" s="123">
        <f t="shared" si="86"/>
        <v>257</v>
      </c>
      <c r="L586" s="124">
        <v>388</v>
      </c>
      <c r="M586" s="71" t="s">
        <v>1975</v>
      </c>
      <c r="N586" s="122">
        <f t="shared" si="87"/>
        <v>328</v>
      </c>
      <c r="O586" s="71" t="s">
        <v>2064</v>
      </c>
      <c r="P586" s="227">
        <v>4</v>
      </c>
      <c r="Q586" s="203">
        <v>42615</v>
      </c>
      <c r="R586" s="203">
        <v>42643</v>
      </c>
      <c r="S586" s="178">
        <f t="shared" si="92"/>
        <v>4</v>
      </c>
      <c r="T586" s="217">
        <v>1</v>
      </c>
      <c r="U586" s="180">
        <f t="shared" si="89"/>
        <v>4</v>
      </c>
      <c r="V586" s="181">
        <f t="shared" si="90"/>
        <v>4</v>
      </c>
      <c r="W586" s="181">
        <f t="shared" si="91"/>
        <v>4</v>
      </c>
      <c r="X586" s="71" t="s">
        <v>2124</v>
      </c>
      <c r="Y586" s="123">
        <f t="shared" si="88"/>
        <v>120</v>
      </c>
      <c r="Z586" s="333" t="s">
        <v>2077</v>
      </c>
      <c r="AA586" s="59" t="s">
        <v>2078</v>
      </c>
      <c r="AB586" s="163" t="s">
        <v>3886</v>
      </c>
      <c r="AC586" s="407"/>
    </row>
    <row r="587" spans="1:31" ht="152.25" hidden="1" customHeight="1" x14ac:dyDescent="0.25">
      <c r="A587" s="32">
        <v>577</v>
      </c>
      <c r="B587" s="33" t="s">
        <v>1712</v>
      </c>
      <c r="C587" s="34" t="s">
        <v>32</v>
      </c>
      <c r="D587" s="113" t="s">
        <v>33</v>
      </c>
      <c r="E587" s="36">
        <v>389</v>
      </c>
      <c r="F587" s="121" t="s">
        <v>2934</v>
      </c>
      <c r="G587" s="122">
        <f t="shared" ref="G587:G650" si="93">LEN(F587)</f>
        <v>389</v>
      </c>
      <c r="H587" s="61" t="s">
        <v>1801</v>
      </c>
      <c r="I587" s="122">
        <f t="shared" ref="I587:I650" si="94">LEN(H587)</f>
        <v>205</v>
      </c>
      <c r="J587" s="61" t="s">
        <v>2915</v>
      </c>
      <c r="K587" s="122">
        <f t="shared" ref="K587:K650" si="95">LEN(J587)</f>
        <v>292</v>
      </c>
      <c r="L587" s="126">
        <v>389</v>
      </c>
      <c r="M587" s="61" t="s">
        <v>2923</v>
      </c>
      <c r="N587" s="122">
        <f t="shared" ref="N587:N650" si="96">LEN(M587)</f>
        <v>71</v>
      </c>
      <c r="O587" s="71" t="s">
        <v>2924</v>
      </c>
      <c r="P587" s="202">
        <v>1</v>
      </c>
      <c r="Q587" s="191">
        <v>42948</v>
      </c>
      <c r="R587" s="191">
        <v>43100</v>
      </c>
      <c r="S587" s="178">
        <f t="shared" si="92"/>
        <v>21.714285714285715</v>
      </c>
      <c r="T587" s="217">
        <v>1</v>
      </c>
      <c r="U587" s="180">
        <f t="shared" si="89"/>
        <v>21.714285714285715</v>
      </c>
      <c r="V587" s="181">
        <f t="shared" si="90"/>
        <v>0</v>
      </c>
      <c r="W587" s="181">
        <f t="shared" si="91"/>
        <v>0</v>
      </c>
      <c r="X587" s="49" t="s">
        <v>3505</v>
      </c>
      <c r="Y587" s="123">
        <f t="shared" ref="Y587:Y650" si="97">LEN(X587)</f>
        <v>81</v>
      </c>
      <c r="Z587" s="333" t="s">
        <v>36</v>
      </c>
      <c r="AA587" s="59" t="s">
        <v>2078</v>
      </c>
      <c r="AB587" s="163" t="s">
        <v>3886</v>
      </c>
      <c r="AC587" s="407"/>
    </row>
    <row r="588" spans="1:31" ht="151.5" hidden="1" customHeight="1" x14ac:dyDescent="0.25">
      <c r="A588" s="32">
        <v>578</v>
      </c>
      <c r="B588" s="33" t="s">
        <v>2195</v>
      </c>
      <c r="C588" s="42" t="s">
        <v>32</v>
      </c>
      <c r="D588" s="120" t="s">
        <v>33</v>
      </c>
      <c r="E588" s="36">
        <v>390</v>
      </c>
      <c r="F588" s="121" t="s">
        <v>2688</v>
      </c>
      <c r="G588" s="122">
        <f t="shared" si="93"/>
        <v>386</v>
      </c>
      <c r="H588" s="61" t="s">
        <v>1802</v>
      </c>
      <c r="I588" s="122">
        <f t="shared" si="94"/>
        <v>323</v>
      </c>
      <c r="J588" s="61" t="s">
        <v>1888</v>
      </c>
      <c r="K588" s="123">
        <f t="shared" si="95"/>
        <v>87</v>
      </c>
      <c r="L588" s="124">
        <v>390</v>
      </c>
      <c r="M588" s="71" t="s">
        <v>1976</v>
      </c>
      <c r="N588" s="122">
        <f t="shared" si="96"/>
        <v>190</v>
      </c>
      <c r="O588" s="71" t="s">
        <v>2065</v>
      </c>
      <c r="P588" s="227">
        <v>2</v>
      </c>
      <c r="Q588" s="203">
        <v>42644</v>
      </c>
      <c r="R588" s="203">
        <v>42794</v>
      </c>
      <c r="S588" s="178">
        <f t="shared" si="92"/>
        <v>21.428571428571427</v>
      </c>
      <c r="T588" s="217">
        <v>1</v>
      </c>
      <c r="U588" s="180">
        <f t="shared" si="89"/>
        <v>21.428571428571427</v>
      </c>
      <c r="V588" s="181">
        <f t="shared" si="90"/>
        <v>0</v>
      </c>
      <c r="W588" s="181">
        <f t="shared" si="91"/>
        <v>0</v>
      </c>
      <c r="X588" s="56" t="s">
        <v>2894</v>
      </c>
      <c r="Y588" s="123">
        <f t="shared" si="97"/>
        <v>205</v>
      </c>
      <c r="Z588" s="333" t="s">
        <v>2076</v>
      </c>
      <c r="AA588" s="59" t="s">
        <v>2078</v>
      </c>
      <c r="AB588" s="163" t="s">
        <v>3886</v>
      </c>
      <c r="AC588" s="407"/>
    </row>
    <row r="589" spans="1:31" ht="152.25" hidden="1" customHeight="1" x14ac:dyDescent="0.25">
      <c r="A589" s="32">
        <v>579</v>
      </c>
      <c r="B589" s="33" t="s">
        <v>2879</v>
      </c>
      <c r="C589" s="42" t="s">
        <v>32</v>
      </c>
      <c r="D589" s="120" t="s">
        <v>1728</v>
      </c>
      <c r="E589" s="36">
        <v>391</v>
      </c>
      <c r="F589" s="121" t="s">
        <v>2689</v>
      </c>
      <c r="G589" s="122">
        <f t="shared" si="93"/>
        <v>389</v>
      </c>
      <c r="H589" s="61" t="s">
        <v>1803</v>
      </c>
      <c r="I589" s="122">
        <f t="shared" si="94"/>
        <v>73</v>
      </c>
      <c r="J589" s="61" t="s">
        <v>1889</v>
      </c>
      <c r="K589" s="123">
        <f t="shared" si="95"/>
        <v>48</v>
      </c>
      <c r="L589" s="124">
        <v>391</v>
      </c>
      <c r="M589" s="71" t="s">
        <v>1977</v>
      </c>
      <c r="N589" s="122">
        <f t="shared" si="96"/>
        <v>337</v>
      </c>
      <c r="O589" s="71" t="s">
        <v>2066</v>
      </c>
      <c r="P589" s="202">
        <v>4</v>
      </c>
      <c r="Q589" s="203">
        <v>42646</v>
      </c>
      <c r="R589" s="203">
        <v>42664</v>
      </c>
      <c r="S589" s="178">
        <f t="shared" si="92"/>
        <v>2.5714285714285716</v>
      </c>
      <c r="T589" s="217">
        <v>1</v>
      </c>
      <c r="U589" s="180">
        <f t="shared" si="89"/>
        <v>2.5714285714285716</v>
      </c>
      <c r="V589" s="181">
        <f t="shared" si="90"/>
        <v>2.5714285714285716</v>
      </c>
      <c r="W589" s="181">
        <f t="shared" si="91"/>
        <v>2.5714285714285716</v>
      </c>
      <c r="X589" s="56" t="s">
        <v>3846</v>
      </c>
      <c r="Y589" s="123">
        <f t="shared" si="97"/>
        <v>309</v>
      </c>
      <c r="Z589" s="333" t="s">
        <v>2076</v>
      </c>
      <c r="AA589" s="59" t="s">
        <v>2078</v>
      </c>
      <c r="AB589" s="163" t="s">
        <v>3886</v>
      </c>
      <c r="AC589" s="407"/>
    </row>
    <row r="590" spans="1:31" ht="152.25" hidden="1" customHeight="1" x14ac:dyDescent="0.25">
      <c r="A590" s="32">
        <v>580</v>
      </c>
      <c r="B590" s="33" t="s">
        <v>2196</v>
      </c>
      <c r="C590" s="42" t="s">
        <v>32</v>
      </c>
      <c r="D590" s="120" t="s">
        <v>1728</v>
      </c>
      <c r="E590" s="125"/>
      <c r="F590" s="56" t="s">
        <v>2690</v>
      </c>
      <c r="G590" s="122">
        <f t="shared" si="93"/>
        <v>389</v>
      </c>
      <c r="H590" s="61" t="s">
        <v>1803</v>
      </c>
      <c r="I590" s="122">
        <f t="shared" si="94"/>
        <v>73</v>
      </c>
      <c r="J590" s="61" t="s">
        <v>1889</v>
      </c>
      <c r="K590" s="123">
        <f t="shared" si="95"/>
        <v>48</v>
      </c>
      <c r="L590" s="124">
        <v>391</v>
      </c>
      <c r="M590" s="71" t="s">
        <v>1978</v>
      </c>
      <c r="N590" s="122">
        <f t="shared" si="96"/>
        <v>174</v>
      </c>
      <c r="O590" s="71" t="s">
        <v>2067</v>
      </c>
      <c r="P590" s="202">
        <v>3</v>
      </c>
      <c r="Q590" s="203">
        <v>42706</v>
      </c>
      <c r="R590" s="203">
        <v>42765</v>
      </c>
      <c r="S590" s="178">
        <f t="shared" si="92"/>
        <v>8.4285714285714288</v>
      </c>
      <c r="T590" s="217">
        <v>1</v>
      </c>
      <c r="U590" s="180">
        <f t="shared" si="89"/>
        <v>8.4285714285714288</v>
      </c>
      <c r="V590" s="181">
        <f t="shared" si="90"/>
        <v>0</v>
      </c>
      <c r="W590" s="181">
        <f t="shared" si="91"/>
        <v>0</v>
      </c>
      <c r="X590" s="56" t="s">
        <v>3847</v>
      </c>
      <c r="Y590" s="123">
        <f t="shared" si="97"/>
        <v>330</v>
      </c>
      <c r="Z590" s="333" t="s">
        <v>2076</v>
      </c>
      <c r="AA590" s="59" t="s">
        <v>2078</v>
      </c>
      <c r="AB590" s="163" t="s">
        <v>3886</v>
      </c>
      <c r="AC590" s="407"/>
    </row>
    <row r="591" spans="1:31" ht="152.25" hidden="1" customHeight="1" x14ac:dyDescent="0.25">
      <c r="A591" s="32">
        <v>581</v>
      </c>
      <c r="B591" s="33" t="s">
        <v>2197</v>
      </c>
      <c r="C591" s="42" t="s">
        <v>32</v>
      </c>
      <c r="D591" s="120" t="s">
        <v>33</v>
      </c>
      <c r="E591" s="36">
        <v>392</v>
      </c>
      <c r="F591" s="56" t="s">
        <v>2691</v>
      </c>
      <c r="G591" s="122">
        <f t="shared" si="93"/>
        <v>386</v>
      </c>
      <c r="H591" s="61" t="s">
        <v>1804</v>
      </c>
      <c r="I591" s="122">
        <f t="shared" si="94"/>
        <v>136</v>
      </c>
      <c r="J591" s="61" t="s">
        <v>1890</v>
      </c>
      <c r="K591" s="123">
        <f t="shared" si="95"/>
        <v>149</v>
      </c>
      <c r="L591" s="124">
        <v>392</v>
      </c>
      <c r="M591" s="61" t="s">
        <v>1979</v>
      </c>
      <c r="N591" s="122">
        <f t="shared" si="96"/>
        <v>226</v>
      </c>
      <c r="O591" s="61" t="s">
        <v>2068</v>
      </c>
      <c r="P591" s="202">
        <v>1</v>
      </c>
      <c r="Q591" s="203">
        <v>42741</v>
      </c>
      <c r="R591" s="203">
        <v>42781</v>
      </c>
      <c r="S591" s="178">
        <f t="shared" si="92"/>
        <v>5.7142857142857144</v>
      </c>
      <c r="T591" s="217">
        <v>1</v>
      </c>
      <c r="U591" s="180">
        <f t="shared" si="89"/>
        <v>5.7142857142857144</v>
      </c>
      <c r="V591" s="181">
        <f t="shared" si="90"/>
        <v>0</v>
      </c>
      <c r="W591" s="181">
        <f t="shared" si="91"/>
        <v>0</v>
      </c>
      <c r="X591" s="56" t="s">
        <v>2337</v>
      </c>
      <c r="Y591" s="123">
        <f t="shared" si="97"/>
        <v>140</v>
      </c>
      <c r="Z591" s="333" t="s">
        <v>2076</v>
      </c>
      <c r="AA591" s="59" t="s">
        <v>2078</v>
      </c>
      <c r="AB591" s="163" t="s">
        <v>3886</v>
      </c>
      <c r="AC591" s="407"/>
    </row>
    <row r="592" spans="1:31" ht="152.25" hidden="1" customHeight="1" x14ac:dyDescent="0.25">
      <c r="A592" s="32">
        <v>582</v>
      </c>
      <c r="B592" s="33" t="s">
        <v>2198</v>
      </c>
      <c r="C592" s="42" t="s">
        <v>32</v>
      </c>
      <c r="D592" s="120" t="s">
        <v>33</v>
      </c>
      <c r="E592" s="439"/>
      <c r="F592" s="56" t="s">
        <v>2691</v>
      </c>
      <c r="G592" s="122">
        <f t="shared" si="93"/>
        <v>386</v>
      </c>
      <c r="H592" s="61" t="s">
        <v>1804</v>
      </c>
      <c r="I592" s="122">
        <f t="shared" si="94"/>
        <v>136</v>
      </c>
      <c r="J592" s="61" t="s">
        <v>1891</v>
      </c>
      <c r="K592" s="123">
        <f t="shared" si="95"/>
        <v>198</v>
      </c>
      <c r="L592" s="124">
        <v>392</v>
      </c>
      <c r="M592" s="71" t="s">
        <v>1980</v>
      </c>
      <c r="N592" s="122">
        <f t="shared" si="96"/>
        <v>281</v>
      </c>
      <c r="O592" s="71" t="s">
        <v>2069</v>
      </c>
      <c r="P592" s="202">
        <v>3</v>
      </c>
      <c r="Q592" s="203">
        <v>42638</v>
      </c>
      <c r="R592" s="203">
        <v>42825</v>
      </c>
      <c r="S592" s="178">
        <f t="shared" si="92"/>
        <v>26.714285714285715</v>
      </c>
      <c r="T592" s="422">
        <v>1</v>
      </c>
      <c r="U592" s="180">
        <f t="shared" ref="U592:U655" si="98">+S592*T592</f>
        <v>26.714285714285715</v>
      </c>
      <c r="V592" s="181">
        <f t="shared" ref="V592:V655" si="99">IF(R592&lt;=$C$5,U592,0)</f>
        <v>0</v>
      </c>
      <c r="W592" s="181">
        <f t="shared" ref="W592:W655" si="100">IF($C$5&gt;=R592,S592,0)</f>
        <v>0</v>
      </c>
      <c r="X592" s="56" t="s">
        <v>4335</v>
      </c>
      <c r="Y592" s="123">
        <f t="shared" si="97"/>
        <v>94</v>
      </c>
      <c r="Z592" s="333" t="s">
        <v>2076</v>
      </c>
      <c r="AA592" s="59" t="s">
        <v>2078</v>
      </c>
      <c r="AB592" s="163" t="s">
        <v>3886</v>
      </c>
      <c r="AC592" s="407"/>
      <c r="AE592" s="165"/>
    </row>
    <row r="593" spans="1:31" ht="151.5" hidden="1" customHeight="1" x14ac:dyDescent="0.25">
      <c r="A593" s="32">
        <v>583</v>
      </c>
      <c r="B593" s="33" t="s">
        <v>3129</v>
      </c>
      <c r="C593" s="42" t="s">
        <v>32</v>
      </c>
      <c r="D593" s="120" t="s">
        <v>33</v>
      </c>
      <c r="E593" s="36">
        <v>393</v>
      </c>
      <c r="F593" s="56" t="s">
        <v>2692</v>
      </c>
      <c r="G593" s="122">
        <f t="shared" si="93"/>
        <v>387</v>
      </c>
      <c r="H593" s="61" t="s">
        <v>1805</v>
      </c>
      <c r="I593" s="122">
        <f t="shared" si="94"/>
        <v>114</v>
      </c>
      <c r="J593" s="61" t="s">
        <v>1892</v>
      </c>
      <c r="K593" s="123">
        <f t="shared" si="95"/>
        <v>148</v>
      </c>
      <c r="L593" s="124">
        <v>393</v>
      </c>
      <c r="M593" s="61" t="s">
        <v>1979</v>
      </c>
      <c r="N593" s="122">
        <f t="shared" si="96"/>
        <v>226</v>
      </c>
      <c r="O593" s="61" t="s">
        <v>2068</v>
      </c>
      <c r="P593" s="202">
        <v>1</v>
      </c>
      <c r="Q593" s="203">
        <v>42741</v>
      </c>
      <c r="R593" s="203">
        <v>42781</v>
      </c>
      <c r="S593" s="178">
        <f t="shared" si="92"/>
        <v>5.7142857142857144</v>
      </c>
      <c r="T593" s="217">
        <v>1</v>
      </c>
      <c r="U593" s="180">
        <f t="shared" si="98"/>
        <v>5.7142857142857144</v>
      </c>
      <c r="V593" s="181">
        <f t="shared" si="99"/>
        <v>0</v>
      </c>
      <c r="W593" s="181">
        <f t="shared" si="100"/>
        <v>0</v>
      </c>
      <c r="X593" s="56" t="s">
        <v>2338</v>
      </c>
      <c r="Y593" s="123">
        <f t="shared" si="97"/>
        <v>265</v>
      </c>
      <c r="Z593" s="333" t="s">
        <v>2076</v>
      </c>
      <c r="AA593" s="59" t="s">
        <v>2078</v>
      </c>
      <c r="AB593" s="163" t="s">
        <v>3886</v>
      </c>
      <c r="AC593" s="407"/>
    </row>
    <row r="594" spans="1:31" ht="151.5" hidden="1" customHeight="1" x14ac:dyDescent="0.25">
      <c r="A594" s="32">
        <v>584</v>
      </c>
      <c r="B594" s="33" t="s">
        <v>2199</v>
      </c>
      <c r="C594" s="42" t="s">
        <v>32</v>
      </c>
      <c r="D594" s="120" t="s">
        <v>33</v>
      </c>
      <c r="E594" s="125"/>
      <c r="F594" s="56" t="s">
        <v>2692</v>
      </c>
      <c r="G594" s="122">
        <f t="shared" si="93"/>
        <v>387</v>
      </c>
      <c r="H594" s="61" t="s">
        <v>1805</v>
      </c>
      <c r="I594" s="122">
        <f t="shared" si="94"/>
        <v>114</v>
      </c>
      <c r="J594" s="61" t="s">
        <v>1891</v>
      </c>
      <c r="K594" s="123">
        <f t="shared" si="95"/>
        <v>198</v>
      </c>
      <c r="L594" s="124">
        <v>393</v>
      </c>
      <c r="M594" s="71" t="s">
        <v>1981</v>
      </c>
      <c r="N594" s="122">
        <f t="shared" si="96"/>
        <v>278</v>
      </c>
      <c r="O594" s="71" t="s">
        <v>2070</v>
      </c>
      <c r="P594" s="202">
        <v>3</v>
      </c>
      <c r="Q594" s="203">
        <v>42638</v>
      </c>
      <c r="R594" s="203">
        <v>42825</v>
      </c>
      <c r="S594" s="178">
        <f t="shared" si="92"/>
        <v>26.714285714285715</v>
      </c>
      <c r="T594" s="422">
        <v>1</v>
      </c>
      <c r="U594" s="180">
        <f t="shared" si="98"/>
        <v>26.714285714285715</v>
      </c>
      <c r="V594" s="181">
        <f t="shared" si="99"/>
        <v>0</v>
      </c>
      <c r="W594" s="181">
        <f t="shared" si="100"/>
        <v>0</v>
      </c>
      <c r="X594" s="56" t="s">
        <v>4335</v>
      </c>
      <c r="Y594" s="123">
        <f t="shared" si="97"/>
        <v>94</v>
      </c>
      <c r="Z594" s="333" t="s">
        <v>2076</v>
      </c>
      <c r="AA594" s="59" t="s">
        <v>2078</v>
      </c>
      <c r="AB594" s="163" t="s">
        <v>3886</v>
      </c>
      <c r="AC594" s="407"/>
      <c r="AE594" s="165"/>
    </row>
    <row r="595" spans="1:31" ht="151.5" customHeight="1" x14ac:dyDescent="0.25">
      <c r="A595" s="32">
        <v>585</v>
      </c>
      <c r="B595" s="33" t="s">
        <v>2200</v>
      </c>
      <c r="C595" s="42" t="s">
        <v>32</v>
      </c>
      <c r="D595" s="120" t="s">
        <v>33</v>
      </c>
      <c r="E595" s="439">
        <v>394</v>
      </c>
      <c r="F595" s="56" t="s">
        <v>2693</v>
      </c>
      <c r="G595" s="122">
        <f t="shared" si="93"/>
        <v>388</v>
      </c>
      <c r="H595" s="61" t="s">
        <v>2086</v>
      </c>
      <c r="I595" s="122">
        <f t="shared" si="94"/>
        <v>128</v>
      </c>
      <c r="J595" s="61" t="s">
        <v>1893</v>
      </c>
      <c r="K595" s="123">
        <f t="shared" si="95"/>
        <v>188</v>
      </c>
      <c r="L595" s="124">
        <v>394</v>
      </c>
      <c r="M595" s="71" t="s">
        <v>1982</v>
      </c>
      <c r="N595" s="122">
        <f t="shared" si="96"/>
        <v>280</v>
      </c>
      <c r="O595" s="71" t="s">
        <v>2071</v>
      </c>
      <c r="P595" s="202">
        <v>4</v>
      </c>
      <c r="Q595" s="203">
        <v>42644</v>
      </c>
      <c r="R595" s="203">
        <v>42766</v>
      </c>
      <c r="S595" s="178">
        <f t="shared" si="92"/>
        <v>17.428571428571427</v>
      </c>
      <c r="T595" s="217">
        <v>0.9</v>
      </c>
      <c r="U595" s="180">
        <f t="shared" si="98"/>
        <v>15.685714285714285</v>
      </c>
      <c r="V595" s="181">
        <f t="shared" si="99"/>
        <v>0</v>
      </c>
      <c r="W595" s="181">
        <f t="shared" si="100"/>
        <v>0</v>
      </c>
      <c r="X595" s="56" t="s">
        <v>2896</v>
      </c>
      <c r="Y595" s="123">
        <f t="shared" si="97"/>
        <v>383</v>
      </c>
      <c r="Z595" s="333" t="s">
        <v>2076</v>
      </c>
      <c r="AA595" s="59" t="s">
        <v>2078</v>
      </c>
      <c r="AB595" s="162" t="str">
        <f ca="1">IF($AD$1&gt;=R595,"VENCIDO","TÉRMINO")</f>
        <v>VENCIDO</v>
      </c>
      <c r="AC595" s="407"/>
    </row>
    <row r="596" spans="1:31" ht="151.5" hidden="1" customHeight="1" x14ac:dyDescent="0.25">
      <c r="A596" s="32">
        <v>586</v>
      </c>
      <c r="B596" s="33" t="s">
        <v>2201</v>
      </c>
      <c r="C596" s="42" t="s">
        <v>32</v>
      </c>
      <c r="D596" s="120" t="s">
        <v>33</v>
      </c>
      <c r="E596" s="125"/>
      <c r="F596" s="56" t="s">
        <v>2693</v>
      </c>
      <c r="G596" s="122">
        <f t="shared" si="93"/>
        <v>388</v>
      </c>
      <c r="H596" s="61" t="s">
        <v>2086</v>
      </c>
      <c r="I596" s="122">
        <f t="shared" si="94"/>
        <v>128</v>
      </c>
      <c r="J596" s="61" t="s">
        <v>1891</v>
      </c>
      <c r="K596" s="123">
        <f t="shared" si="95"/>
        <v>198</v>
      </c>
      <c r="L596" s="124">
        <v>394</v>
      </c>
      <c r="M596" s="71" t="s">
        <v>1983</v>
      </c>
      <c r="N596" s="122">
        <f t="shared" si="96"/>
        <v>279</v>
      </c>
      <c r="O596" s="71" t="s">
        <v>2070</v>
      </c>
      <c r="P596" s="202">
        <v>3</v>
      </c>
      <c r="Q596" s="203">
        <v>42638</v>
      </c>
      <c r="R596" s="203">
        <v>42825</v>
      </c>
      <c r="S596" s="178">
        <f t="shared" si="92"/>
        <v>26.714285714285715</v>
      </c>
      <c r="T596" s="422">
        <v>1</v>
      </c>
      <c r="U596" s="180">
        <f t="shared" si="98"/>
        <v>26.714285714285715</v>
      </c>
      <c r="V596" s="181">
        <f t="shared" si="99"/>
        <v>0</v>
      </c>
      <c r="W596" s="181">
        <f t="shared" si="100"/>
        <v>0</v>
      </c>
      <c r="X596" s="56" t="s">
        <v>4335</v>
      </c>
      <c r="Y596" s="123">
        <f t="shared" si="97"/>
        <v>94</v>
      </c>
      <c r="Z596" s="333" t="s">
        <v>2076</v>
      </c>
      <c r="AA596" s="59" t="s">
        <v>2078</v>
      </c>
      <c r="AB596" s="163" t="s">
        <v>3886</v>
      </c>
      <c r="AC596" s="407"/>
      <c r="AE596" s="165"/>
    </row>
    <row r="597" spans="1:31" ht="153" hidden="1" customHeight="1" x14ac:dyDescent="0.25">
      <c r="A597" s="32">
        <v>587</v>
      </c>
      <c r="B597" s="33" t="s">
        <v>2202</v>
      </c>
      <c r="C597" s="42" t="s">
        <v>32</v>
      </c>
      <c r="D597" s="120" t="s">
        <v>1728</v>
      </c>
      <c r="E597" s="36">
        <v>395</v>
      </c>
      <c r="F597" s="121" t="s">
        <v>2694</v>
      </c>
      <c r="G597" s="122">
        <f t="shared" si="93"/>
        <v>373</v>
      </c>
      <c r="H597" s="61" t="s">
        <v>1806</v>
      </c>
      <c r="I597" s="122">
        <f t="shared" si="94"/>
        <v>115</v>
      </c>
      <c r="J597" s="61" t="s">
        <v>1894</v>
      </c>
      <c r="K597" s="123">
        <f t="shared" si="95"/>
        <v>241</v>
      </c>
      <c r="L597" s="124">
        <v>395</v>
      </c>
      <c r="M597" s="71" t="s">
        <v>1984</v>
      </c>
      <c r="N597" s="122">
        <f t="shared" si="96"/>
        <v>372</v>
      </c>
      <c r="O597" s="71" t="s">
        <v>2072</v>
      </c>
      <c r="P597" s="202">
        <v>2</v>
      </c>
      <c r="Q597" s="203">
        <v>42674</v>
      </c>
      <c r="R597" s="191">
        <v>43039</v>
      </c>
      <c r="S597" s="178">
        <f t="shared" si="92"/>
        <v>52.142857142857146</v>
      </c>
      <c r="T597" s="217">
        <v>1</v>
      </c>
      <c r="U597" s="180">
        <f t="shared" si="98"/>
        <v>52.142857142857146</v>
      </c>
      <c r="V597" s="181">
        <f t="shared" si="99"/>
        <v>0</v>
      </c>
      <c r="W597" s="181">
        <f t="shared" si="100"/>
        <v>0</v>
      </c>
      <c r="X597" s="39" t="s">
        <v>3582</v>
      </c>
      <c r="Y597" s="123">
        <f t="shared" si="97"/>
        <v>346</v>
      </c>
      <c r="Z597" s="333" t="s">
        <v>608</v>
      </c>
      <c r="AA597" s="59" t="s">
        <v>2078</v>
      </c>
      <c r="AB597" s="163" t="s">
        <v>3886</v>
      </c>
      <c r="AC597" s="407"/>
    </row>
    <row r="598" spans="1:31" ht="153" hidden="1" customHeight="1" x14ac:dyDescent="0.25">
      <c r="A598" s="32">
        <v>588</v>
      </c>
      <c r="B598" s="33" t="s">
        <v>2203</v>
      </c>
      <c r="C598" s="42" t="s">
        <v>32</v>
      </c>
      <c r="D598" s="120" t="s">
        <v>1728</v>
      </c>
      <c r="E598" s="125"/>
      <c r="F598" s="121" t="s">
        <v>2694</v>
      </c>
      <c r="G598" s="122">
        <f t="shared" si="93"/>
        <v>373</v>
      </c>
      <c r="H598" s="61" t="s">
        <v>1806</v>
      </c>
      <c r="I598" s="122">
        <f t="shared" si="94"/>
        <v>115</v>
      </c>
      <c r="J598" s="61" t="s">
        <v>1895</v>
      </c>
      <c r="K598" s="123">
        <f t="shared" si="95"/>
        <v>152</v>
      </c>
      <c r="L598" s="124">
        <v>395</v>
      </c>
      <c r="M598" s="71" t="s">
        <v>1985</v>
      </c>
      <c r="N598" s="122">
        <f t="shared" si="96"/>
        <v>263</v>
      </c>
      <c r="O598" s="71" t="s">
        <v>1991</v>
      </c>
      <c r="P598" s="202">
        <v>1</v>
      </c>
      <c r="Q598" s="203">
        <v>42674</v>
      </c>
      <c r="R598" s="191">
        <v>43039</v>
      </c>
      <c r="S598" s="178">
        <f t="shared" si="92"/>
        <v>52.142857142857146</v>
      </c>
      <c r="T598" s="217">
        <v>1</v>
      </c>
      <c r="U598" s="180">
        <f t="shared" si="98"/>
        <v>52.142857142857146</v>
      </c>
      <c r="V598" s="181">
        <f t="shared" si="99"/>
        <v>0</v>
      </c>
      <c r="W598" s="181">
        <f t="shared" si="100"/>
        <v>0</v>
      </c>
      <c r="X598" s="39" t="s">
        <v>2345</v>
      </c>
      <c r="Y598" s="123">
        <f t="shared" si="97"/>
        <v>155</v>
      </c>
      <c r="Z598" s="333" t="s">
        <v>608</v>
      </c>
      <c r="AA598" s="59" t="s">
        <v>2078</v>
      </c>
      <c r="AB598" s="163" t="s">
        <v>3886</v>
      </c>
      <c r="AC598" s="407"/>
    </row>
    <row r="599" spans="1:31" ht="150" hidden="1" customHeight="1" x14ac:dyDescent="0.25">
      <c r="A599" s="32">
        <v>589</v>
      </c>
      <c r="B599" s="33" t="s">
        <v>2204</v>
      </c>
      <c r="C599" s="42" t="s">
        <v>32</v>
      </c>
      <c r="D599" s="120" t="s">
        <v>33</v>
      </c>
      <c r="E599" s="36">
        <v>396</v>
      </c>
      <c r="F599" s="121" t="s">
        <v>2695</v>
      </c>
      <c r="G599" s="122">
        <f t="shared" si="93"/>
        <v>274</v>
      </c>
      <c r="H599" s="61" t="s">
        <v>1807</v>
      </c>
      <c r="I599" s="122">
        <f t="shared" si="94"/>
        <v>106</v>
      </c>
      <c r="J599" s="49" t="s">
        <v>1896</v>
      </c>
      <c r="K599" s="123">
        <f t="shared" si="95"/>
        <v>149</v>
      </c>
      <c r="L599" s="124">
        <v>396</v>
      </c>
      <c r="M599" s="71" t="s">
        <v>1986</v>
      </c>
      <c r="N599" s="122">
        <f t="shared" si="96"/>
        <v>261</v>
      </c>
      <c r="O599" s="71" t="s">
        <v>2073</v>
      </c>
      <c r="P599" s="202">
        <v>1</v>
      </c>
      <c r="Q599" s="203">
        <v>42675</v>
      </c>
      <c r="R599" s="191">
        <v>42734</v>
      </c>
      <c r="S599" s="178">
        <f t="shared" si="92"/>
        <v>8.4285714285714288</v>
      </c>
      <c r="T599" s="217">
        <v>1</v>
      </c>
      <c r="U599" s="180">
        <f t="shared" si="98"/>
        <v>8.4285714285714288</v>
      </c>
      <c r="V599" s="181">
        <f t="shared" si="99"/>
        <v>8.4285714285714288</v>
      </c>
      <c r="W599" s="181">
        <f t="shared" si="100"/>
        <v>8.4285714285714288</v>
      </c>
      <c r="X599" s="39" t="s">
        <v>2346</v>
      </c>
      <c r="Y599" s="123">
        <f t="shared" si="97"/>
        <v>373</v>
      </c>
      <c r="Z599" s="333" t="s">
        <v>608</v>
      </c>
      <c r="AA599" s="59" t="s">
        <v>2078</v>
      </c>
      <c r="AB599" s="163" t="s">
        <v>3886</v>
      </c>
      <c r="AC599" s="407"/>
    </row>
    <row r="600" spans="1:31" ht="138" hidden="1" customHeight="1" x14ac:dyDescent="0.25">
      <c r="A600" s="32">
        <v>590</v>
      </c>
      <c r="B600" s="33" t="s">
        <v>2205</v>
      </c>
      <c r="C600" s="34" t="s">
        <v>32</v>
      </c>
      <c r="D600" s="113" t="s">
        <v>1728</v>
      </c>
      <c r="E600" s="36">
        <v>397</v>
      </c>
      <c r="F600" s="121" t="s">
        <v>2883</v>
      </c>
      <c r="G600" s="122">
        <f t="shared" si="93"/>
        <v>373</v>
      </c>
      <c r="H600" s="61" t="s">
        <v>1808</v>
      </c>
      <c r="I600" s="122">
        <f t="shared" si="94"/>
        <v>110</v>
      </c>
      <c r="J600" s="71" t="s">
        <v>2880</v>
      </c>
      <c r="K600" s="123">
        <f t="shared" si="95"/>
        <v>97</v>
      </c>
      <c r="L600" s="124">
        <v>397</v>
      </c>
      <c r="M600" s="71" t="s">
        <v>2881</v>
      </c>
      <c r="N600" s="122">
        <f t="shared" si="96"/>
        <v>120</v>
      </c>
      <c r="O600" s="71" t="s">
        <v>674</v>
      </c>
      <c r="P600" s="202">
        <v>1</v>
      </c>
      <c r="Q600" s="191">
        <v>42948</v>
      </c>
      <c r="R600" s="191">
        <v>43100</v>
      </c>
      <c r="S600" s="178">
        <f t="shared" si="92"/>
        <v>21.714285714285715</v>
      </c>
      <c r="T600" s="217">
        <v>1</v>
      </c>
      <c r="U600" s="180">
        <f t="shared" si="98"/>
        <v>21.714285714285715</v>
      </c>
      <c r="V600" s="181">
        <f t="shared" si="99"/>
        <v>0</v>
      </c>
      <c r="W600" s="181">
        <f t="shared" si="100"/>
        <v>0</v>
      </c>
      <c r="X600" s="49" t="s">
        <v>3503</v>
      </c>
      <c r="Y600" s="123">
        <f t="shared" si="97"/>
        <v>158</v>
      </c>
      <c r="Z600" s="333" t="s">
        <v>1376</v>
      </c>
      <c r="AA600" s="59" t="s">
        <v>2078</v>
      </c>
      <c r="AB600" s="163" t="s">
        <v>3886</v>
      </c>
      <c r="AC600" s="407"/>
    </row>
    <row r="601" spans="1:31" ht="121.5" hidden="1" customHeight="1" x14ac:dyDescent="0.25">
      <c r="A601" s="32">
        <v>591</v>
      </c>
      <c r="B601" s="33" t="s">
        <v>2206</v>
      </c>
      <c r="C601" s="42" t="s">
        <v>32</v>
      </c>
      <c r="D601" s="120" t="s">
        <v>33</v>
      </c>
      <c r="E601" s="36">
        <v>398</v>
      </c>
      <c r="F601" s="121" t="s">
        <v>2696</v>
      </c>
      <c r="G601" s="122">
        <f t="shared" si="93"/>
        <v>323</v>
      </c>
      <c r="H601" s="61" t="s">
        <v>1809</v>
      </c>
      <c r="I601" s="122">
        <f t="shared" si="94"/>
        <v>315</v>
      </c>
      <c r="J601" s="71" t="s">
        <v>1897</v>
      </c>
      <c r="K601" s="123">
        <f t="shared" si="95"/>
        <v>241</v>
      </c>
      <c r="L601" s="124">
        <v>398</v>
      </c>
      <c r="M601" s="61" t="s">
        <v>1987</v>
      </c>
      <c r="N601" s="122">
        <f t="shared" si="96"/>
        <v>204</v>
      </c>
      <c r="O601" s="61" t="s">
        <v>2074</v>
      </c>
      <c r="P601" s="227">
        <v>1</v>
      </c>
      <c r="Q601" s="203">
        <v>42676</v>
      </c>
      <c r="R601" s="191">
        <v>43039</v>
      </c>
      <c r="S601" s="178">
        <f t="shared" si="92"/>
        <v>51.857142857142854</v>
      </c>
      <c r="T601" s="217">
        <v>1</v>
      </c>
      <c r="U601" s="180">
        <f t="shared" si="98"/>
        <v>51.857142857142854</v>
      </c>
      <c r="V601" s="181">
        <f t="shared" si="99"/>
        <v>0</v>
      </c>
      <c r="W601" s="181">
        <f t="shared" si="100"/>
        <v>0</v>
      </c>
      <c r="X601" s="39" t="s">
        <v>3510</v>
      </c>
      <c r="Y601" s="123">
        <f t="shared" si="97"/>
        <v>229</v>
      </c>
      <c r="Z601" s="333" t="s">
        <v>608</v>
      </c>
      <c r="AA601" s="59" t="s">
        <v>2078</v>
      </c>
      <c r="AB601" s="163" t="s">
        <v>3886</v>
      </c>
      <c r="AC601" s="407"/>
    </row>
    <row r="602" spans="1:31" ht="121.5" hidden="1" customHeight="1" x14ac:dyDescent="0.25">
      <c r="A602" s="32">
        <v>592</v>
      </c>
      <c r="B602" s="33" t="s">
        <v>2207</v>
      </c>
      <c r="C602" s="42" t="s">
        <v>32</v>
      </c>
      <c r="D602" s="120" t="s">
        <v>33</v>
      </c>
      <c r="E602" s="125"/>
      <c r="F602" s="121" t="s">
        <v>2696</v>
      </c>
      <c r="G602" s="122">
        <f t="shared" si="93"/>
        <v>323</v>
      </c>
      <c r="H602" s="61" t="s">
        <v>1809</v>
      </c>
      <c r="I602" s="122">
        <f t="shared" si="94"/>
        <v>315</v>
      </c>
      <c r="J602" s="61" t="s">
        <v>1817</v>
      </c>
      <c r="K602" s="123">
        <f t="shared" si="95"/>
        <v>152</v>
      </c>
      <c r="L602" s="124">
        <v>398</v>
      </c>
      <c r="M602" s="61" t="s">
        <v>1988</v>
      </c>
      <c r="N602" s="122">
        <f t="shared" si="96"/>
        <v>123</v>
      </c>
      <c r="O602" s="61" t="s">
        <v>2075</v>
      </c>
      <c r="P602" s="227">
        <v>1</v>
      </c>
      <c r="Q602" s="203">
        <v>42676</v>
      </c>
      <c r="R602" s="191">
        <v>43039</v>
      </c>
      <c r="S602" s="178">
        <f t="shared" si="92"/>
        <v>51.857142857142854</v>
      </c>
      <c r="T602" s="217">
        <v>1</v>
      </c>
      <c r="U602" s="180">
        <f t="shared" si="98"/>
        <v>51.857142857142854</v>
      </c>
      <c r="V602" s="181">
        <f t="shared" si="99"/>
        <v>0</v>
      </c>
      <c r="W602" s="181">
        <f t="shared" si="100"/>
        <v>0</v>
      </c>
      <c r="X602" s="39" t="s">
        <v>3510</v>
      </c>
      <c r="Y602" s="123">
        <f t="shared" si="97"/>
        <v>229</v>
      </c>
      <c r="Z602" s="333" t="s">
        <v>608</v>
      </c>
      <c r="AA602" s="59" t="s">
        <v>2078</v>
      </c>
      <c r="AB602" s="163" t="s">
        <v>3886</v>
      </c>
      <c r="AC602" s="407"/>
    </row>
    <row r="603" spans="1:31" ht="151.5" hidden="1" customHeight="1" x14ac:dyDescent="0.25">
      <c r="A603" s="32">
        <v>593</v>
      </c>
      <c r="B603" s="33" t="s">
        <v>2208</v>
      </c>
      <c r="C603" s="42" t="s">
        <v>32</v>
      </c>
      <c r="D603" s="120" t="s">
        <v>33</v>
      </c>
      <c r="E603" s="36">
        <v>399</v>
      </c>
      <c r="F603" s="121" t="s">
        <v>2697</v>
      </c>
      <c r="G603" s="122">
        <f t="shared" si="93"/>
        <v>389</v>
      </c>
      <c r="H603" s="61" t="s">
        <v>1810</v>
      </c>
      <c r="I603" s="122">
        <f t="shared" si="94"/>
        <v>223</v>
      </c>
      <c r="J603" s="71" t="s">
        <v>1897</v>
      </c>
      <c r="K603" s="123">
        <f t="shared" si="95"/>
        <v>241</v>
      </c>
      <c r="L603" s="124">
        <v>399</v>
      </c>
      <c r="M603" s="61" t="s">
        <v>1987</v>
      </c>
      <c r="N603" s="122">
        <f t="shared" si="96"/>
        <v>204</v>
      </c>
      <c r="O603" s="61" t="s">
        <v>2074</v>
      </c>
      <c r="P603" s="227">
        <v>1</v>
      </c>
      <c r="Q603" s="203">
        <v>42676</v>
      </c>
      <c r="R603" s="191">
        <v>43039</v>
      </c>
      <c r="S603" s="178">
        <f t="shared" si="92"/>
        <v>51.857142857142854</v>
      </c>
      <c r="T603" s="217">
        <v>1</v>
      </c>
      <c r="U603" s="180">
        <f t="shared" si="98"/>
        <v>51.857142857142854</v>
      </c>
      <c r="V603" s="181">
        <f t="shared" si="99"/>
        <v>0</v>
      </c>
      <c r="W603" s="181">
        <f t="shared" si="100"/>
        <v>0</v>
      </c>
      <c r="X603" s="39" t="s">
        <v>3510</v>
      </c>
      <c r="Y603" s="123">
        <f t="shared" si="97"/>
        <v>229</v>
      </c>
      <c r="Z603" s="333" t="s">
        <v>608</v>
      </c>
      <c r="AA603" s="59" t="s">
        <v>2078</v>
      </c>
      <c r="AB603" s="163" t="s">
        <v>3886</v>
      </c>
      <c r="AC603" s="407"/>
    </row>
    <row r="604" spans="1:31" ht="151.5" hidden="1" customHeight="1" x14ac:dyDescent="0.25">
      <c r="A604" s="32">
        <v>594</v>
      </c>
      <c r="B604" s="33" t="s">
        <v>2209</v>
      </c>
      <c r="C604" s="42" t="s">
        <v>32</v>
      </c>
      <c r="D604" s="120" t="s">
        <v>33</v>
      </c>
      <c r="E604" s="125"/>
      <c r="F604" s="121" t="s">
        <v>2697</v>
      </c>
      <c r="G604" s="122">
        <f t="shared" si="93"/>
        <v>389</v>
      </c>
      <c r="H604" s="61" t="s">
        <v>1810</v>
      </c>
      <c r="I604" s="122">
        <f t="shared" si="94"/>
        <v>223</v>
      </c>
      <c r="J604" s="61" t="s">
        <v>1817</v>
      </c>
      <c r="K604" s="123">
        <f t="shared" si="95"/>
        <v>152</v>
      </c>
      <c r="L604" s="124">
        <v>399</v>
      </c>
      <c r="M604" s="61" t="s">
        <v>1988</v>
      </c>
      <c r="N604" s="122">
        <f t="shared" si="96"/>
        <v>123</v>
      </c>
      <c r="O604" s="61" t="s">
        <v>2075</v>
      </c>
      <c r="P604" s="227">
        <v>1</v>
      </c>
      <c r="Q604" s="203">
        <v>42676</v>
      </c>
      <c r="R604" s="191">
        <v>43039</v>
      </c>
      <c r="S604" s="178">
        <f t="shared" si="92"/>
        <v>51.857142857142854</v>
      </c>
      <c r="T604" s="217">
        <v>1</v>
      </c>
      <c r="U604" s="180">
        <f t="shared" si="98"/>
        <v>51.857142857142854</v>
      </c>
      <c r="V604" s="181">
        <f t="shared" si="99"/>
        <v>0</v>
      </c>
      <c r="W604" s="181">
        <f t="shared" si="100"/>
        <v>0</v>
      </c>
      <c r="X604" s="39" t="s">
        <v>3510</v>
      </c>
      <c r="Y604" s="123">
        <f t="shared" si="97"/>
        <v>229</v>
      </c>
      <c r="Z604" s="333" t="s">
        <v>608</v>
      </c>
      <c r="AA604" s="59" t="s">
        <v>2078</v>
      </c>
      <c r="AB604" s="163" t="s">
        <v>3886</v>
      </c>
      <c r="AC604" s="407"/>
    </row>
    <row r="605" spans="1:31" s="140" customFormat="1" ht="137.25" hidden="1" customHeight="1" x14ac:dyDescent="0.25">
      <c r="A605" s="138">
        <v>595</v>
      </c>
      <c r="B605" s="146" t="s">
        <v>2210</v>
      </c>
      <c r="C605" s="34" t="s">
        <v>32</v>
      </c>
      <c r="D605" s="113" t="s">
        <v>33</v>
      </c>
      <c r="E605" s="36">
        <v>400</v>
      </c>
      <c r="F605" s="121" t="s">
        <v>2698</v>
      </c>
      <c r="G605" s="122">
        <f t="shared" si="93"/>
        <v>371</v>
      </c>
      <c r="H605" s="61" t="s">
        <v>1811</v>
      </c>
      <c r="I605" s="122">
        <f t="shared" si="94"/>
        <v>212</v>
      </c>
      <c r="J605" s="61" t="s">
        <v>1898</v>
      </c>
      <c r="K605" s="122">
        <f t="shared" si="95"/>
        <v>206</v>
      </c>
      <c r="L605" s="126">
        <v>400</v>
      </c>
      <c r="M605" s="71" t="s">
        <v>1989</v>
      </c>
      <c r="N605" s="122">
        <f t="shared" si="96"/>
        <v>262</v>
      </c>
      <c r="O605" s="71" t="s">
        <v>973</v>
      </c>
      <c r="P605" s="202">
        <v>1</v>
      </c>
      <c r="Q605" s="231">
        <v>42658</v>
      </c>
      <c r="R605" s="231">
        <v>42825</v>
      </c>
      <c r="S605" s="178">
        <f t="shared" si="92"/>
        <v>23.857142857142858</v>
      </c>
      <c r="T605" s="217">
        <v>1</v>
      </c>
      <c r="U605" s="180">
        <f t="shared" si="98"/>
        <v>23.857142857142858</v>
      </c>
      <c r="V605" s="181">
        <f t="shared" si="99"/>
        <v>0</v>
      </c>
      <c r="W605" s="181">
        <f t="shared" si="100"/>
        <v>0</v>
      </c>
      <c r="X605" s="64" t="s">
        <v>3770</v>
      </c>
      <c r="Y605" s="122">
        <f t="shared" si="97"/>
        <v>390</v>
      </c>
      <c r="Z605" s="336" t="s">
        <v>608</v>
      </c>
      <c r="AA605" s="66" t="s">
        <v>2078</v>
      </c>
      <c r="AB605" s="163" t="s">
        <v>3886</v>
      </c>
      <c r="AC605" s="407"/>
    </row>
    <row r="606" spans="1:31" s="139" customFormat="1" ht="152.25" hidden="1" customHeight="1" x14ac:dyDescent="0.25">
      <c r="A606" s="138">
        <v>596</v>
      </c>
      <c r="B606" s="146" t="s">
        <v>2211</v>
      </c>
      <c r="C606" s="34" t="s">
        <v>32</v>
      </c>
      <c r="D606" s="113" t="s">
        <v>33</v>
      </c>
      <c r="E606" s="36">
        <v>401</v>
      </c>
      <c r="F606" s="37" t="s">
        <v>2738</v>
      </c>
      <c r="G606" s="122">
        <f t="shared" si="93"/>
        <v>390</v>
      </c>
      <c r="H606" s="39" t="s">
        <v>2264</v>
      </c>
      <c r="I606" s="122">
        <f t="shared" si="94"/>
        <v>241</v>
      </c>
      <c r="J606" s="39" t="s">
        <v>3639</v>
      </c>
      <c r="K606" s="122">
        <f t="shared" si="95"/>
        <v>220</v>
      </c>
      <c r="L606" s="126">
        <v>401</v>
      </c>
      <c r="M606" s="39" t="s">
        <v>4195</v>
      </c>
      <c r="N606" s="122">
        <f t="shared" si="96"/>
        <v>129</v>
      </c>
      <c r="O606" s="39" t="s">
        <v>3638</v>
      </c>
      <c r="P606" s="176">
        <v>1</v>
      </c>
      <c r="Q606" s="177">
        <v>43130</v>
      </c>
      <c r="R606" s="177">
        <v>43281</v>
      </c>
      <c r="S606" s="178">
        <f t="shared" si="92"/>
        <v>21.571428571428573</v>
      </c>
      <c r="T606" s="232">
        <v>1</v>
      </c>
      <c r="U606" s="180">
        <f t="shared" si="98"/>
        <v>21.571428571428573</v>
      </c>
      <c r="V606" s="181">
        <f t="shared" si="99"/>
        <v>0</v>
      </c>
      <c r="W606" s="181">
        <f t="shared" si="100"/>
        <v>0</v>
      </c>
      <c r="X606" s="187" t="s">
        <v>4196</v>
      </c>
      <c r="Y606" s="122">
        <f t="shared" si="97"/>
        <v>372</v>
      </c>
      <c r="Z606" s="332" t="s">
        <v>4114</v>
      </c>
      <c r="AA606" s="66" t="s">
        <v>2343</v>
      </c>
      <c r="AB606" s="163" t="s">
        <v>3886</v>
      </c>
      <c r="AC606" s="407"/>
    </row>
    <row r="607" spans="1:31" ht="152.25" hidden="1" customHeight="1" x14ac:dyDescent="0.25">
      <c r="A607" s="32">
        <v>597</v>
      </c>
      <c r="B607" s="33" t="s">
        <v>2212</v>
      </c>
      <c r="C607" s="42" t="s">
        <v>32</v>
      </c>
      <c r="D607" s="120" t="s">
        <v>2263</v>
      </c>
      <c r="E607" s="125"/>
      <c r="F607" s="37" t="s">
        <v>2738</v>
      </c>
      <c r="G607" s="122">
        <f t="shared" si="93"/>
        <v>390</v>
      </c>
      <c r="H607" s="39" t="s">
        <v>2264</v>
      </c>
      <c r="I607" s="122">
        <f t="shared" si="94"/>
        <v>241</v>
      </c>
      <c r="J607" s="39" t="s">
        <v>3639</v>
      </c>
      <c r="K607" s="122">
        <f t="shared" si="95"/>
        <v>220</v>
      </c>
      <c r="L607" s="126">
        <v>401</v>
      </c>
      <c r="M607" s="39" t="s">
        <v>3637</v>
      </c>
      <c r="N607" s="122">
        <f t="shared" si="96"/>
        <v>128</v>
      </c>
      <c r="O607" s="39" t="s">
        <v>3638</v>
      </c>
      <c r="P607" s="176">
        <v>10</v>
      </c>
      <c r="Q607" s="177">
        <v>43130</v>
      </c>
      <c r="R607" s="177">
        <v>43281</v>
      </c>
      <c r="S607" s="178">
        <f t="shared" si="92"/>
        <v>21.571428571428573</v>
      </c>
      <c r="T607" s="232">
        <v>1</v>
      </c>
      <c r="U607" s="180">
        <f t="shared" si="98"/>
        <v>21.571428571428573</v>
      </c>
      <c r="V607" s="181">
        <f t="shared" si="99"/>
        <v>0</v>
      </c>
      <c r="W607" s="181">
        <f t="shared" si="100"/>
        <v>0</v>
      </c>
      <c r="X607" s="187" t="s">
        <v>4197</v>
      </c>
      <c r="Y607" s="123">
        <f t="shared" si="97"/>
        <v>388</v>
      </c>
      <c r="Z607" s="332" t="s">
        <v>4114</v>
      </c>
      <c r="AA607" s="59" t="s">
        <v>2343</v>
      </c>
      <c r="AB607" s="163" t="s">
        <v>3886</v>
      </c>
      <c r="AC607" s="407"/>
    </row>
    <row r="608" spans="1:31" ht="153" hidden="1" customHeight="1" x14ac:dyDescent="0.25">
      <c r="A608" s="32">
        <v>598</v>
      </c>
      <c r="B608" s="33" t="s">
        <v>2213</v>
      </c>
      <c r="C608" s="42" t="s">
        <v>32</v>
      </c>
      <c r="D608" s="120" t="s">
        <v>1775</v>
      </c>
      <c r="E608" s="36">
        <v>402</v>
      </c>
      <c r="F608" s="39" t="s">
        <v>2739</v>
      </c>
      <c r="G608" s="122">
        <f t="shared" si="93"/>
        <v>388</v>
      </c>
      <c r="H608" s="37" t="s">
        <v>2265</v>
      </c>
      <c r="I608" s="122">
        <f t="shared" si="94"/>
        <v>143</v>
      </c>
      <c r="J608" s="39" t="s">
        <v>2302</v>
      </c>
      <c r="K608" s="122">
        <f t="shared" si="95"/>
        <v>55</v>
      </c>
      <c r="L608" s="126">
        <v>402</v>
      </c>
      <c r="M608" s="39" t="s">
        <v>2317</v>
      </c>
      <c r="N608" s="122">
        <f t="shared" si="96"/>
        <v>65</v>
      </c>
      <c r="O608" s="39" t="s">
        <v>2317</v>
      </c>
      <c r="P608" s="176">
        <v>1</v>
      </c>
      <c r="Q608" s="177">
        <v>42750</v>
      </c>
      <c r="R608" s="177">
        <v>42947</v>
      </c>
      <c r="S608" s="178">
        <f t="shared" si="92"/>
        <v>28.142857142857142</v>
      </c>
      <c r="T608" s="232">
        <v>1</v>
      </c>
      <c r="U608" s="180">
        <f t="shared" si="98"/>
        <v>28.142857142857142</v>
      </c>
      <c r="V608" s="181">
        <f t="shared" si="99"/>
        <v>0</v>
      </c>
      <c r="W608" s="181">
        <f t="shared" si="100"/>
        <v>0</v>
      </c>
      <c r="X608" s="56" t="s">
        <v>4198</v>
      </c>
      <c r="Y608" s="123">
        <f t="shared" si="97"/>
        <v>307</v>
      </c>
      <c r="Z608" s="332" t="s">
        <v>4114</v>
      </c>
      <c r="AA608" s="59" t="s">
        <v>2343</v>
      </c>
      <c r="AB608" s="163" t="s">
        <v>3886</v>
      </c>
      <c r="AC608" s="407"/>
    </row>
    <row r="609" spans="1:29" ht="153.75" hidden="1" customHeight="1" x14ac:dyDescent="0.25">
      <c r="A609" s="32">
        <v>599</v>
      </c>
      <c r="B609" s="33" t="s">
        <v>2214</v>
      </c>
      <c r="C609" s="42" t="s">
        <v>32</v>
      </c>
      <c r="D609" s="113" t="s">
        <v>1747</v>
      </c>
      <c r="E609" s="36">
        <v>403</v>
      </c>
      <c r="F609" s="39" t="s">
        <v>2740</v>
      </c>
      <c r="G609" s="122">
        <f t="shared" si="93"/>
        <v>381</v>
      </c>
      <c r="H609" s="39" t="s">
        <v>2266</v>
      </c>
      <c r="I609" s="122">
        <f t="shared" si="94"/>
        <v>235</v>
      </c>
      <c r="J609" s="39" t="s">
        <v>2302</v>
      </c>
      <c r="K609" s="122">
        <f t="shared" si="95"/>
        <v>55</v>
      </c>
      <c r="L609" s="126">
        <v>403</v>
      </c>
      <c r="M609" s="39" t="s">
        <v>2317</v>
      </c>
      <c r="N609" s="122">
        <f t="shared" si="96"/>
        <v>65</v>
      </c>
      <c r="O609" s="39" t="s">
        <v>2317</v>
      </c>
      <c r="P609" s="176">
        <v>1</v>
      </c>
      <c r="Q609" s="177">
        <v>42750</v>
      </c>
      <c r="R609" s="177">
        <v>42947</v>
      </c>
      <c r="S609" s="178">
        <f t="shared" si="92"/>
        <v>28.142857142857142</v>
      </c>
      <c r="T609" s="232">
        <v>1</v>
      </c>
      <c r="U609" s="180">
        <f t="shared" si="98"/>
        <v>28.142857142857142</v>
      </c>
      <c r="V609" s="181">
        <f t="shared" si="99"/>
        <v>0</v>
      </c>
      <c r="W609" s="181">
        <f t="shared" si="100"/>
        <v>0</v>
      </c>
      <c r="X609" s="56" t="s">
        <v>4198</v>
      </c>
      <c r="Y609" s="123">
        <f t="shared" si="97"/>
        <v>307</v>
      </c>
      <c r="Z609" s="332" t="s">
        <v>4114</v>
      </c>
      <c r="AA609" s="59" t="s">
        <v>2343</v>
      </c>
      <c r="AB609" s="163" t="s">
        <v>3886</v>
      </c>
      <c r="AC609" s="407"/>
    </row>
    <row r="610" spans="1:29" ht="153" hidden="1" customHeight="1" x14ac:dyDescent="0.25">
      <c r="A610" s="32">
        <v>600</v>
      </c>
      <c r="B610" s="33" t="s">
        <v>2215</v>
      </c>
      <c r="C610" s="42" t="s">
        <v>32</v>
      </c>
      <c r="D610" s="120" t="s">
        <v>1728</v>
      </c>
      <c r="E610" s="36">
        <v>404</v>
      </c>
      <c r="F610" s="39" t="s">
        <v>2741</v>
      </c>
      <c r="G610" s="122">
        <f t="shared" si="93"/>
        <v>390</v>
      </c>
      <c r="H610" s="39" t="s">
        <v>2267</v>
      </c>
      <c r="I610" s="122">
        <f t="shared" si="94"/>
        <v>188</v>
      </c>
      <c r="J610" s="39" t="s">
        <v>2303</v>
      </c>
      <c r="K610" s="122">
        <f t="shared" si="95"/>
        <v>112</v>
      </c>
      <c r="L610" s="126">
        <v>404</v>
      </c>
      <c r="M610" s="39" t="s">
        <v>2318</v>
      </c>
      <c r="N610" s="122">
        <f t="shared" si="96"/>
        <v>64</v>
      </c>
      <c r="O610" s="39" t="s">
        <v>2318</v>
      </c>
      <c r="P610" s="176">
        <v>1</v>
      </c>
      <c r="Q610" s="177">
        <v>42750</v>
      </c>
      <c r="R610" s="177">
        <v>42947</v>
      </c>
      <c r="S610" s="178">
        <f t="shared" si="92"/>
        <v>28.142857142857142</v>
      </c>
      <c r="T610" s="232">
        <v>1</v>
      </c>
      <c r="U610" s="180">
        <f t="shared" si="98"/>
        <v>28.142857142857142</v>
      </c>
      <c r="V610" s="181">
        <f t="shared" si="99"/>
        <v>0</v>
      </c>
      <c r="W610" s="181">
        <f t="shared" si="100"/>
        <v>0</v>
      </c>
      <c r="X610" s="56" t="s">
        <v>4199</v>
      </c>
      <c r="Y610" s="123">
        <f t="shared" si="97"/>
        <v>273</v>
      </c>
      <c r="Z610" s="332" t="s">
        <v>4114</v>
      </c>
      <c r="AA610" s="59" t="s">
        <v>2343</v>
      </c>
      <c r="AB610" s="163" t="s">
        <v>3886</v>
      </c>
      <c r="AC610" s="407"/>
    </row>
    <row r="611" spans="1:29" ht="153" hidden="1" customHeight="1" x14ac:dyDescent="0.25">
      <c r="A611" s="32">
        <v>601</v>
      </c>
      <c r="B611" s="33" t="s">
        <v>2216</v>
      </c>
      <c r="C611" s="42" t="s">
        <v>32</v>
      </c>
      <c r="D611" s="120" t="s">
        <v>1728</v>
      </c>
      <c r="E611" s="36">
        <v>405</v>
      </c>
      <c r="F611" s="39" t="s">
        <v>2742</v>
      </c>
      <c r="G611" s="122">
        <f t="shared" si="93"/>
        <v>390</v>
      </c>
      <c r="H611" s="39" t="s">
        <v>2268</v>
      </c>
      <c r="I611" s="122">
        <f t="shared" si="94"/>
        <v>194</v>
      </c>
      <c r="J611" s="39" t="s">
        <v>2302</v>
      </c>
      <c r="K611" s="122">
        <f t="shared" si="95"/>
        <v>55</v>
      </c>
      <c r="L611" s="126">
        <v>405</v>
      </c>
      <c r="M611" s="39" t="s">
        <v>2317</v>
      </c>
      <c r="N611" s="122">
        <f t="shared" si="96"/>
        <v>65</v>
      </c>
      <c r="O611" s="39" t="s">
        <v>2317</v>
      </c>
      <c r="P611" s="176">
        <v>1</v>
      </c>
      <c r="Q611" s="177">
        <v>42750</v>
      </c>
      <c r="R611" s="177">
        <v>42947</v>
      </c>
      <c r="S611" s="178">
        <f t="shared" si="92"/>
        <v>28.142857142857142</v>
      </c>
      <c r="T611" s="232">
        <v>1</v>
      </c>
      <c r="U611" s="180">
        <f t="shared" si="98"/>
        <v>28.142857142857142</v>
      </c>
      <c r="V611" s="181">
        <f t="shared" si="99"/>
        <v>0</v>
      </c>
      <c r="W611" s="181">
        <f t="shared" si="100"/>
        <v>0</v>
      </c>
      <c r="X611" s="56" t="s">
        <v>4198</v>
      </c>
      <c r="Y611" s="123">
        <f t="shared" si="97"/>
        <v>307</v>
      </c>
      <c r="Z611" s="332" t="s">
        <v>4114</v>
      </c>
      <c r="AA611" s="59" t="s">
        <v>2343</v>
      </c>
      <c r="AB611" s="163" t="s">
        <v>3886</v>
      </c>
      <c r="AC611" s="407"/>
    </row>
    <row r="612" spans="1:29" ht="153" hidden="1" customHeight="1" x14ac:dyDescent="0.25">
      <c r="A612" s="32">
        <v>602</v>
      </c>
      <c r="B612" s="33" t="s">
        <v>2217</v>
      </c>
      <c r="C612" s="42" t="s">
        <v>32</v>
      </c>
      <c r="D612" s="120" t="s">
        <v>1728</v>
      </c>
      <c r="E612" s="36">
        <v>406</v>
      </c>
      <c r="F612" s="39" t="s">
        <v>2743</v>
      </c>
      <c r="G612" s="122">
        <f t="shared" si="93"/>
        <v>390</v>
      </c>
      <c r="H612" s="39" t="s">
        <v>2269</v>
      </c>
      <c r="I612" s="122">
        <f t="shared" si="94"/>
        <v>264</v>
      </c>
      <c r="J612" s="39" t="s">
        <v>2302</v>
      </c>
      <c r="K612" s="122">
        <f t="shared" si="95"/>
        <v>55</v>
      </c>
      <c r="L612" s="126">
        <v>406</v>
      </c>
      <c r="M612" s="39" t="s">
        <v>2317</v>
      </c>
      <c r="N612" s="122">
        <f t="shared" si="96"/>
        <v>65</v>
      </c>
      <c r="O612" s="39" t="s">
        <v>2317</v>
      </c>
      <c r="P612" s="176">
        <v>1</v>
      </c>
      <c r="Q612" s="177">
        <v>42750</v>
      </c>
      <c r="R612" s="177">
        <v>42947</v>
      </c>
      <c r="S612" s="178">
        <f t="shared" si="92"/>
        <v>28.142857142857142</v>
      </c>
      <c r="T612" s="232">
        <v>1</v>
      </c>
      <c r="U612" s="180">
        <f t="shared" si="98"/>
        <v>28.142857142857142</v>
      </c>
      <c r="V612" s="181">
        <f t="shared" si="99"/>
        <v>0</v>
      </c>
      <c r="W612" s="181">
        <f t="shared" si="100"/>
        <v>0</v>
      </c>
      <c r="X612" s="56" t="s">
        <v>4198</v>
      </c>
      <c r="Y612" s="123">
        <f t="shared" si="97"/>
        <v>307</v>
      </c>
      <c r="Z612" s="332" t="s">
        <v>4114</v>
      </c>
      <c r="AA612" s="59" t="s">
        <v>2343</v>
      </c>
      <c r="AB612" s="163" t="s">
        <v>3886</v>
      </c>
      <c r="AC612" s="407"/>
    </row>
    <row r="613" spans="1:29" ht="153" hidden="1" customHeight="1" x14ac:dyDescent="0.25">
      <c r="A613" s="32">
        <v>603</v>
      </c>
      <c r="B613" s="33" t="s">
        <v>2218</v>
      </c>
      <c r="C613" s="42" t="s">
        <v>32</v>
      </c>
      <c r="D613" s="120" t="s">
        <v>1728</v>
      </c>
      <c r="E613" s="36">
        <v>407</v>
      </c>
      <c r="F613" s="39" t="s">
        <v>2253</v>
      </c>
      <c r="G613" s="122">
        <f t="shared" si="93"/>
        <v>388</v>
      </c>
      <c r="H613" s="39" t="s">
        <v>2270</v>
      </c>
      <c r="I613" s="122">
        <f t="shared" si="94"/>
        <v>226</v>
      </c>
      <c r="J613" s="39" t="s">
        <v>2304</v>
      </c>
      <c r="K613" s="123">
        <f t="shared" si="95"/>
        <v>218</v>
      </c>
      <c r="L613" s="124">
        <v>407</v>
      </c>
      <c r="M613" s="39" t="s">
        <v>2319</v>
      </c>
      <c r="N613" s="122">
        <f t="shared" si="96"/>
        <v>67</v>
      </c>
      <c r="O613" s="39" t="s">
        <v>2319</v>
      </c>
      <c r="P613" s="176">
        <v>3</v>
      </c>
      <c r="Q613" s="233">
        <v>42947</v>
      </c>
      <c r="R613" s="233">
        <v>43312</v>
      </c>
      <c r="S613" s="178">
        <f t="shared" si="92"/>
        <v>52.142857142857146</v>
      </c>
      <c r="T613" s="232">
        <v>1</v>
      </c>
      <c r="U613" s="180">
        <f t="shared" si="98"/>
        <v>52.142857142857146</v>
      </c>
      <c r="V613" s="181">
        <f t="shared" si="99"/>
        <v>0</v>
      </c>
      <c r="W613" s="181">
        <f t="shared" si="100"/>
        <v>0</v>
      </c>
      <c r="X613" s="56" t="s">
        <v>3583</v>
      </c>
      <c r="Y613" s="123">
        <f t="shared" si="97"/>
        <v>355</v>
      </c>
      <c r="Z613" s="332" t="s">
        <v>608</v>
      </c>
      <c r="AA613" s="59" t="s">
        <v>2343</v>
      </c>
      <c r="AB613" s="163" t="s">
        <v>3886</v>
      </c>
      <c r="AC613" s="407"/>
    </row>
    <row r="614" spans="1:29" ht="168.75" hidden="1" customHeight="1" x14ac:dyDescent="0.25">
      <c r="A614" s="32">
        <v>604</v>
      </c>
      <c r="B614" s="33" t="s">
        <v>2219</v>
      </c>
      <c r="C614" s="42" t="s">
        <v>32</v>
      </c>
      <c r="D614" s="120" t="s">
        <v>1728</v>
      </c>
      <c r="E614" s="36">
        <v>408</v>
      </c>
      <c r="F614" s="37" t="s">
        <v>2254</v>
      </c>
      <c r="G614" s="122">
        <f t="shared" si="93"/>
        <v>389</v>
      </c>
      <c r="H614" s="39" t="s">
        <v>2271</v>
      </c>
      <c r="I614" s="122">
        <f t="shared" si="94"/>
        <v>314</v>
      </c>
      <c r="J614" s="39" t="s">
        <v>2305</v>
      </c>
      <c r="K614" s="123">
        <f t="shared" si="95"/>
        <v>142</v>
      </c>
      <c r="L614" s="124">
        <v>408</v>
      </c>
      <c r="M614" s="134" t="s">
        <v>2320</v>
      </c>
      <c r="N614" s="122">
        <f t="shared" si="96"/>
        <v>75</v>
      </c>
      <c r="O614" s="134" t="s">
        <v>2320</v>
      </c>
      <c r="P614" s="176">
        <v>1</v>
      </c>
      <c r="Q614" s="185">
        <v>42947</v>
      </c>
      <c r="R614" s="185">
        <v>43312</v>
      </c>
      <c r="S614" s="178">
        <f t="shared" si="92"/>
        <v>52.142857142857146</v>
      </c>
      <c r="T614" s="232">
        <v>1</v>
      </c>
      <c r="U614" s="180">
        <f t="shared" si="98"/>
        <v>52.142857142857146</v>
      </c>
      <c r="V614" s="181">
        <f t="shared" si="99"/>
        <v>0</v>
      </c>
      <c r="W614" s="181">
        <f t="shared" si="100"/>
        <v>0</v>
      </c>
      <c r="X614" s="56" t="s">
        <v>2347</v>
      </c>
      <c r="Y614" s="123">
        <f t="shared" si="97"/>
        <v>88</v>
      </c>
      <c r="Z614" s="332" t="s">
        <v>608</v>
      </c>
      <c r="AA614" s="59" t="s">
        <v>2343</v>
      </c>
      <c r="AB614" s="163" t="s">
        <v>3886</v>
      </c>
      <c r="AC614" s="407"/>
    </row>
    <row r="615" spans="1:29" ht="169.5" hidden="1" customHeight="1" x14ac:dyDescent="0.25">
      <c r="A615" s="32">
        <v>605</v>
      </c>
      <c r="B615" s="33" t="s">
        <v>2220</v>
      </c>
      <c r="C615" s="42" t="s">
        <v>32</v>
      </c>
      <c r="D615" s="120" t="s">
        <v>1728</v>
      </c>
      <c r="E615" s="36">
        <v>409</v>
      </c>
      <c r="F615" s="37" t="s">
        <v>2255</v>
      </c>
      <c r="G615" s="122">
        <f t="shared" si="93"/>
        <v>373</v>
      </c>
      <c r="H615" s="39" t="s">
        <v>2272</v>
      </c>
      <c r="I615" s="122">
        <f t="shared" si="94"/>
        <v>221</v>
      </c>
      <c r="J615" s="39" t="s">
        <v>2306</v>
      </c>
      <c r="K615" s="123">
        <f t="shared" si="95"/>
        <v>256</v>
      </c>
      <c r="L615" s="124">
        <v>409</v>
      </c>
      <c r="M615" s="134" t="s">
        <v>2321</v>
      </c>
      <c r="N615" s="122">
        <f t="shared" si="96"/>
        <v>53</v>
      </c>
      <c r="O615" s="134" t="s">
        <v>2321</v>
      </c>
      <c r="P615" s="176">
        <v>1</v>
      </c>
      <c r="Q615" s="185">
        <v>42767</v>
      </c>
      <c r="R615" s="185">
        <v>42781</v>
      </c>
      <c r="S615" s="178">
        <f t="shared" si="92"/>
        <v>2</v>
      </c>
      <c r="T615" s="232">
        <v>1</v>
      </c>
      <c r="U615" s="180">
        <f t="shared" si="98"/>
        <v>2</v>
      </c>
      <c r="V615" s="181">
        <f t="shared" si="99"/>
        <v>0</v>
      </c>
      <c r="W615" s="181">
        <f t="shared" si="100"/>
        <v>0</v>
      </c>
      <c r="X615" s="56" t="s">
        <v>2348</v>
      </c>
      <c r="Y615" s="123">
        <f t="shared" si="97"/>
        <v>70</v>
      </c>
      <c r="Z615" s="332" t="s">
        <v>608</v>
      </c>
      <c r="AA615" s="59" t="s">
        <v>2343</v>
      </c>
      <c r="AB615" s="163" t="s">
        <v>3886</v>
      </c>
      <c r="AC615" s="407"/>
    </row>
    <row r="616" spans="1:29" ht="153" hidden="1" customHeight="1" x14ac:dyDescent="0.25">
      <c r="A616" s="32">
        <v>606</v>
      </c>
      <c r="B616" s="33" t="s">
        <v>2221</v>
      </c>
      <c r="C616" s="34" t="s">
        <v>32</v>
      </c>
      <c r="D616" s="120" t="s">
        <v>1728</v>
      </c>
      <c r="E616" s="36">
        <v>410</v>
      </c>
      <c r="F616" s="37" t="s">
        <v>2256</v>
      </c>
      <c r="G616" s="122">
        <f t="shared" si="93"/>
        <v>389</v>
      </c>
      <c r="H616" s="39" t="s">
        <v>2273</v>
      </c>
      <c r="I616" s="122">
        <f t="shared" si="94"/>
        <v>390</v>
      </c>
      <c r="J616" s="39" t="s">
        <v>3913</v>
      </c>
      <c r="K616" s="122">
        <f t="shared" si="95"/>
        <v>185</v>
      </c>
      <c r="L616" s="126">
        <v>410</v>
      </c>
      <c r="M616" s="39" t="s">
        <v>3915</v>
      </c>
      <c r="N616" s="122">
        <f t="shared" si="96"/>
        <v>94</v>
      </c>
      <c r="O616" s="39" t="s">
        <v>3915</v>
      </c>
      <c r="P616" s="192">
        <v>3</v>
      </c>
      <c r="Q616" s="191">
        <v>42978</v>
      </c>
      <c r="R616" s="191">
        <v>43100</v>
      </c>
      <c r="S616" s="178">
        <f t="shared" si="92"/>
        <v>17.428571428571427</v>
      </c>
      <c r="T616" s="217">
        <v>1</v>
      </c>
      <c r="U616" s="180">
        <f t="shared" si="98"/>
        <v>17.428571428571427</v>
      </c>
      <c r="V616" s="181">
        <f t="shared" si="99"/>
        <v>0</v>
      </c>
      <c r="W616" s="181">
        <f t="shared" si="100"/>
        <v>0</v>
      </c>
      <c r="X616" s="187" t="s">
        <v>3801</v>
      </c>
      <c r="Y616" s="123">
        <f t="shared" si="97"/>
        <v>125</v>
      </c>
      <c r="Z616" s="334" t="s">
        <v>3136</v>
      </c>
      <c r="AA616" s="59" t="s">
        <v>2343</v>
      </c>
      <c r="AB616" s="163" t="s">
        <v>3886</v>
      </c>
      <c r="AC616" s="407"/>
    </row>
    <row r="617" spans="1:29" ht="153" hidden="1" customHeight="1" x14ac:dyDescent="0.25">
      <c r="A617" s="32">
        <v>607</v>
      </c>
      <c r="B617" s="33" t="s">
        <v>2222</v>
      </c>
      <c r="C617" s="34" t="s">
        <v>32</v>
      </c>
      <c r="D617" s="120" t="s">
        <v>1728</v>
      </c>
      <c r="E617" s="129"/>
      <c r="F617" s="37" t="s">
        <v>2256</v>
      </c>
      <c r="G617" s="122">
        <f t="shared" si="93"/>
        <v>389</v>
      </c>
      <c r="H617" s="39" t="s">
        <v>2273</v>
      </c>
      <c r="I617" s="122">
        <f t="shared" si="94"/>
        <v>390</v>
      </c>
      <c r="J617" s="39" t="s">
        <v>3912</v>
      </c>
      <c r="K617" s="122">
        <f t="shared" si="95"/>
        <v>84</v>
      </c>
      <c r="L617" s="126">
        <v>410</v>
      </c>
      <c r="M617" s="39" t="s">
        <v>3914</v>
      </c>
      <c r="N617" s="122">
        <f t="shared" si="96"/>
        <v>69</v>
      </c>
      <c r="O617" s="39" t="s">
        <v>3914</v>
      </c>
      <c r="P617" s="192">
        <v>3</v>
      </c>
      <c r="Q617" s="191">
        <v>42978</v>
      </c>
      <c r="R617" s="191">
        <v>43100</v>
      </c>
      <c r="S617" s="178">
        <f t="shared" si="92"/>
        <v>17.428571428571427</v>
      </c>
      <c r="T617" s="217">
        <v>1</v>
      </c>
      <c r="U617" s="180">
        <f t="shared" si="98"/>
        <v>17.428571428571427</v>
      </c>
      <c r="V617" s="181">
        <f t="shared" si="99"/>
        <v>0</v>
      </c>
      <c r="W617" s="181">
        <f t="shared" si="100"/>
        <v>0</v>
      </c>
      <c r="X617" s="187" t="s">
        <v>3801</v>
      </c>
      <c r="Y617" s="123">
        <f t="shared" si="97"/>
        <v>125</v>
      </c>
      <c r="Z617" s="334" t="s">
        <v>3136</v>
      </c>
      <c r="AA617" s="59" t="s">
        <v>2343</v>
      </c>
      <c r="AB617" s="163" t="s">
        <v>3886</v>
      </c>
      <c r="AC617" s="407"/>
    </row>
    <row r="618" spans="1:29" ht="153" hidden="1" customHeight="1" x14ac:dyDescent="0.25">
      <c r="A618" s="32">
        <v>608</v>
      </c>
      <c r="B618" s="33" t="s">
        <v>2223</v>
      </c>
      <c r="C618" s="34" t="s">
        <v>32</v>
      </c>
      <c r="D618" s="120" t="s">
        <v>1728</v>
      </c>
      <c r="E618" s="36">
        <v>411</v>
      </c>
      <c r="F618" s="37" t="s">
        <v>2257</v>
      </c>
      <c r="G618" s="122">
        <f t="shared" si="93"/>
        <v>389</v>
      </c>
      <c r="H618" s="49" t="s">
        <v>2274</v>
      </c>
      <c r="I618" s="122">
        <f t="shared" si="94"/>
        <v>390</v>
      </c>
      <c r="J618" s="39" t="s">
        <v>3917</v>
      </c>
      <c r="K618" s="122">
        <f t="shared" si="95"/>
        <v>64</v>
      </c>
      <c r="L618" s="126">
        <v>411</v>
      </c>
      <c r="M618" s="39" t="s">
        <v>2322</v>
      </c>
      <c r="N618" s="122">
        <f t="shared" si="96"/>
        <v>27</v>
      </c>
      <c r="O618" s="39" t="s">
        <v>2322</v>
      </c>
      <c r="P618" s="176">
        <v>3</v>
      </c>
      <c r="Q618" s="185">
        <v>42767</v>
      </c>
      <c r="R618" s="185">
        <v>43131</v>
      </c>
      <c r="S618" s="178">
        <f t="shared" si="92"/>
        <v>52</v>
      </c>
      <c r="T618" s="232">
        <v>1</v>
      </c>
      <c r="U618" s="180">
        <f t="shared" si="98"/>
        <v>52</v>
      </c>
      <c r="V618" s="181">
        <f t="shared" si="99"/>
        <v>0</v>
      </c>
      <c r="W618" s="181">
        <f t="shared" si="100"/>
        <v>0</v>
      </c>
      <c r="X618" s="187" t="s">
        <v>3916</v>
      </c>
      <c r="Y618" s="123">
        <f t="shared" si="97"/>
        <v>113</v>
      </c>
      <c r="Z618" s="334" t="s">
        <v>3136</v>
      </c>
      <c r="AA618" s="59" t="s">
        <v>2343</v>
      </c>
      <c r="AB618" s="163" t="s">
        <v>3886</v>
      </c>
      <c r="AC618" s="407"/>
    </row>
    <row r="619" spans="1:29" ht="153" hidden="1" customHeight="1" x14ac:dyDescent="0.25">
      <c r="A619" s="32">
        <v>609</v>
      </c>
      <c r="B619" s="33" t="s">
        <v>2224</v>
      </c>
      <c r="C619" s="34" t="s">
        <v>32</v>
      </c>
      <c r="D619" s="120" t="s">
        <v>1728</v>
      </c>
      <c r="E619" s="129"/>
      <c r="F619" s="37" t="s">
        <v>2257</v>
      </c>
      <c r="G619" s="122">
        <f t="shared" si="93"/>
        <v>389</v>
      </c>
      <c r="H619" s="49" t="s">
        <v>2274</v>
      </c>
      <c r="I619" s="122">
        <f t="shared" si="94"/>
        <v>390</v>
      </c>
      <c r="J619" s="39" t="s">
        <v>3910</v>
      </c>
      <c r="K619" s="122">
        <f t="shared" si="95"/>
        <v>271</v>
      </c>
      <c r="L619" s="126">
        <v>411</v>
      </c>
      <c r="M619" s="39" t="s">
        <v>3911</v>
      </c>
      <c r="N619" s="122">
        <f t="shared" si="96"/>
        <v>335</v>
      </c>
      <c r="O619" s="64" t="s">
        <v>3918</v>
      </c>
      <c r="P619" s="192">
        <v>3</v>
      </c>
      <c r="Q619" s="191">
        <v>42978</v>
      </c>
      <c r="R619" s="191">
        <v>43100</v>
      </c>
      <c r="S619" s="178">
        <f t="shared" si="92"/>
        <v>17.428571428571427</v>
      </c>
      <c r="T619" s="217">
        <v>1</v>
      </c>
      <c r="U619" s="180">
        <f t="shared" si="98"/>
        <v>17.428571428571427</v>
      </c>
      <c r="V619" s="181">
        <f t="shared" si="99"/>
        <v>0</v>
      </c>
      <c r="W619" s="181">
        <f t="shared" si="100"/>
        <v>0</v>
      </c>
      <c r="X619" s="187" t="s">
        <v>3801</v>
      </c>
      <c r="Y619" s="123">
        <f t="shared" si="97"/>
        <v>125</v>
      </c>
      <c r="Z619" s="334" t="s">
        <v>3136</v>
      </c>
      <c r="AA619" s="59" t="s">
        <v>2343</v>
      </c>
      <c r="AB619" s="163" t="s">
        <v>3886</v>
      </c>
      <c r="AC619" s="407"/>
    </row>
    <row r="620" spans="1:29" ht="153.75" hidden="1" customHeight="1" x14ac:dyDescent="0.25">
      <c r="A620" s="32">
        <v>610</v>
      </c>
      <c r="B620" s="33" t="s">
        <v>2225</v>
      </c>
      <c r="C620" s="34" t="s">
        <v>32</v>
      </c>
      <c r="D620" s="120" t="s">
        <v>1728</v>
      </c>
      <c r="E620" s="36">
        <v>412</v>
      </c>
      <c r="F620" s="37" t="s">
        <v>2258</v>
      </c>
      <c r="G620" s="122">
        <f t="shared" si="93"/>
        <v>390</v>
      </c>
      <c r="H620" s="54" t="s">
        <v>2275</v>
      </c>
      <c r="I620" s="122">
        <f t="shared" si="94"/>
        <v>324</v>
      </c>
      <c r="J620" s="39" t="s">
        <v>3913</v>
      </c>
      <c r="K620" s="122">
        <f t="shared" si="95"/>
        <v>185</v>
      </c>
      <c r="L620" s="126">
        <v>412</v>
      </c>
      <c r="M620" s="39" t="s">
        <v>3920</v>
      </c>
      <c r="N620" s="122">
        <f t="shared" si="96"/>
        <v>229</v>
      </c>
      <c r="O620" s="64" t="s">
        <v>3922</v>
      </c>
      <c r="P620" s="192">
        <v>1</v>
      </c>
      <c r="Q620" s="191">
        <v>42978</v>
      </c>
      <c r="R620" s="191">
        <v>43100</v>
      </c>
      <c r="S620" s="178">
        <f t="shared" ref="S620:S621" si="101">(+R620-Q620)/7</f>
        <v>17.428571428571427</v>
      </c>
      <c r="T620" s="217">
        <v>1</v>
      </c>
      <c r="U620" s="180">
        <f t="shared" si="98"/>
        <v>17.428571428571427</v>
      </c>
      <c r="V620" s="181">
        <f t="shared" si="99"/>
        <v>0</v>
      </c>
      <c r="W620" s="181">
        <f t="shared" si="100"/>
        <v>0</v>
      </c>
      <c r="X620" s="187" t="s">
        <v>3801</v>
      </c>
      <c r="Y620" s="123">
        <f t="shared" si="97"/>
        <v>125</v>
      </c>
      <c r="Z620" s="334" t="s">
        <v>3136</v>
      </c>
      <c r="AA620" s="59" t="s">
        <v>2343</v>
      </c>
      <c r="AB620" s="163" t="s">
        <v>3886</v>
      </c>
      <c r="AC620" s="407"/>
    </row>
    <row r="621" spans="1:29" ht="153.75" hidden="1" customHeight="1" x14ac:dyDescent="0.25">
      <c r="A621" s="32">
        <v>611</v>
      </c>
      <c r="B621" s="33" t="s">
        <v>2226</v>
      </c>
      <c r="C621" s="34" t="s">
        <v>32</v>
      </c>
      <c r="D621" s="120" t="s">
        <v>1728</v>
      </c>
      <c r="E621" s="129"/>
      <c r="F621" s="37" t="s">
        <v>2258</v>
      </c>
      <c r="G621" s="122">
        <f t="shared" si="93"/>
        <v>390</v>
      </c>
      <c r="H621" s="54" t="s">
        <v>2275</v>
      </c>
      <c r="I621" s="122">
        <f t="shared" si="94"/>
        <v>324</v>
      </c>
      <c r="J621" s="39" t="s">
        <v>3912</v>
      </c>
      <c r="K621" s="122">
        <f t="shared" si="95"/>
        <v>84</v>
      </c>
      <c r="L621" s="126">
        <v>412</v>
      </c>
      <c r="M621" s="39" t="s">
        <v>3919</v>
      </c>
      <c r="N621" s="122">
        <f t="shared" si="96"/>
        <v>104</v>
      </c>
      <c r="O621" s="64" t="s">
        <v>3921</v>
      </c>
      <c r="P621" s="192">
        <v>2</v>
      </c>
      <c r="Q621" s="191">
        <v>42978</v>
      </c>
      <c r="R621" s="191">
        <v>43100</v>
      </c>
      <c r="S621" s="178">
        <f t="shared" si="101"/>
        <v>17.428571428571427</v>
      </c>
      <c r="T621" s="217">
        <v>1</v>
      </c>
      <c r="U621" s="180">
        <f t="shared" si="98"/>
        <v>17.428571428571427</v>
      </c>
      <c r="V621" s="181">
        <f t="shared" si="99"/>
        <v>0</v>
      </c>
      <c r="W621" s="181">
        <f t="shared" si="100"/>
        <v>0</v>
      </c>
      <c r="X621" s="187" t="s">
        <v>3801</v>
      </c>
      <c r="Y621" s="123">
        <f t="shared" si="97"/>
        <v>125</v>
      </c>
      <c r="Z621" s="334" t="s">
        <v>3136</v>
      </c>
      <c r="AA621" s="59" t="s">
        <v>2343</v>
      </c>
      <c r="AB621" s="163" t="s">
        <v>3886</v>
      </c>
      <c r="AC621" s="407"/>
    </row>
    <row r="622" spans="1:29" ht="152.25" hidden="1" customHeight="1" x14ac:dyDescent="0.25">
      <c r="A622" s="32">
        <v>612</v>
      </c>
      <c r="B622" s="33" t="s">
        <v>2227</v>
      </c>
      <c r="C622" s="42" t="s">
        <v>32</v>
      </c>
      <c r="D622" s="113" t="s">
        <v>1775</v>
      </c>
      <c r="E622" s="36">
        <v>413</v>
      </c>
      <c r="F622" s="37" t="s">
        <v>2744</v>
      </c>
      <c r="G622" s="122">
        <f t="shared" si="93"/>
        <v>390</v>
      </c>
      <c r="H622" s="39" t="s">
        <v>2276</v>
      </c>
      <c r="I622" s="122">
        <f t="shared" si="94"/>
        <v>226</v>
      </c>
      <c r="J622" s="39" t="s">
        <v>2307</v>
      </c>
      <c r="K622" s="122">
        <f t="shared" si="95"/>
        <v>73</v>
      </c>
      <c r="L622" s="126">
        <v>413</v>
      </c>
      <c r="M622" s="39" t="s">
        <v>2330</v>
      </c>
      <c r="N622" s="122">
        <f t="shared" si="96"/>
        <v>58</v>
      </c>
      <c r="O622" s="39" t="s">
        <v>2323</v>
      </c>
      <c r="P622" s="186">
        <v>1</v>
      </c>
      <c r="Q622" s="177">
        <v>42750</v>
      </c>
      <c r="R622" s="185">
        <v>42947</v>
      </c>
      <c r="S622" s="178">
        <f t="shared" si="92"/>
        <v>28.142857142857142</v>
      </c>
      <c r="T622" s="232">
        <v>1</v>
      </c>
      <c r="U622" s="180">
        <f t="shared" si="98"/>
        <v>28.142857142857142</v>
      </c>
      <c r="V622" s="181">
        <f t="shared" si="99"/>
        <v>0</v>
      </c>
      <c r="W622" s="181">
        <f t="shared" si="100"/>
        <v>0</v>
      </c>
      <c r="X622" s="56" t="s">
        <v>3616</v>
      </c>
      <c r="Y622" s="123">
        <f t="shared" si="97"/>
        <v>186</v>
      </c>
      <c r="Z622" s="332" t="s">
        <v>4114</v>
      </c>
      <c r="AA622" s="59" t="s">
        <v>2343</v>
      </c>
      <c r="AB622" s="163" t="s">
        <v>3886</v>
      </c>
      <c r="AC622" s="407"/>
    </row>
    <row r="623" spans="1:29" ht="153" hidden="1" customHeight="1" x14ac:dyDescent="0.25">
      <c r="A623" s="32">
        <v>613</v>
      </c>
      <c r="B623" s="33" t="s">
        <v>2228</v>
      </c>
      <c r="C623" s="42" t="s">
        <v>32</v>
      </c>
      <c r="D623" s="120" t="s">
        <v>1728</v>
      </c>
      <c r="E623" s="36">
        <v>414</v>
      </c>
      <c r="F623" s="37" t="s">
        <v>2259</v>
      </c>
      <c r="G623" s="122">
        <f t="shared" si="93"/>
        <v>389</v>
      </c>
      <c r="H623" s="49" t="s">
        <v>2277</v>
      </c>
      <c r="I623" s="122">
        <f t="shared" si="94"/>
        <v>165</v>
      </c>
      <c r="J623" s="49" t="s">
        <v>2308</v>
      </c>
      <c r="K623" s="123">
        <f t="shared" si="95"/>
        <v>216</v>
      </c>
      <c r="L623" s="124">
        <v>414</v>
      </c>
      <c r="M623" s="39" t="s">
        <v>2324</v>
      </c>
      <c r="N623" s="122">
        <f t="shared" si="96"/>
        <v>58</v>
      </c>
      <c r="O623" s="39" t="s">
        <v>2324</v>
      </c>
      <c r="P623" s="176">
        <v>1</v>
      </c>
      <c r="Q623" s="177">
        <v>42750</v>
      </c>
      <c r="R623" s="177">
        <v>42825</v>
      </c>
      <c r="S623" s="178">
        <f t="shared" si="92"/>
        <v>10.714285714285714</v>
      </c>
      <c r="T623" s="232">
        <v>1</v>
      </c>
      <c r="U623" s="180">
        <f t="shared" si="98"/>
        <v>10.714285714285714</v>
      </c>
      <c r="V623" s="181">
        <f t="shared" si="99"/>
        <v>0</v>
      </c>
      <c r="W623" s="181">
        <f t="shared" si="100"/>
        <v>0</v>
      </c>
      <c r="X623" s="56" t="s">
        <v>2339</v>
      </c>
      <c r="Y623" s="123">
        <f t="shared" si="97"/>
        <v>185</v>
      </c>
      <c r="Z623" s="332" t="s">
        <v>43</v>
      </c>
      <c r="AA623" s="59" t="s">
        <v>2343</v>
      </c>
      <c r="AB623" s="163" t="s">
        <v>3886</v>
      </c>
      <c r="AC623" s="407"/>
    </row>
    <row r="624" spans="1:29" ht="153" hidden="1" customHeight="1" x14ac:dyDescent="0.25">
      <c r="A624" s="32">
        <v>614</v>
      </c>
      <c r="B624" s="33" t="s">
        <v>2229</v>
      </c>
      <c r="C624" s="42" t="s">
        <v>32</v>
      </c>
      <c r="D624" s="113" t="s">
        <v>1775</v>
      </c>
      <c r="E624" s="36">
        <v>415</v>
      </c>
      <c r="F624" s="37" t="s">
        <v>2745</v>
      </c>
      <c r="G624" s="122">
        <f t="shared" si="93"/>
        <v>390</v>
      </c>
      <c r="H624" s="37" t="s">
        <v>2278</v>
      </c>
      <c r="I624" s="122">
        <f t="shared" si="94"/>
        <v>240</v>
      </c>
      <c r="J624" s="37" t="s">
        <v>2303</v>
      </c>
      <c r="K624" s="122">
        <f t="shared" si="95"/>
        <v>112</v>
      </c>
      <c r="L624" s="126">
        <v>415</v>
      </c>
      <c r="M624" s="39" t="s">
        <v>2317</v>
      </c>
      <c r="N624" s="122">
        <f t="shared" si="96"/>
        <v>65</v>
      </c>
      <c r="O624" s="39" t="s">
        <v>2317</v>
      </c>
      <c r="P624" s="178">
        <v>1</v>
      </c>
      <c r="Q624" s="177">
        <v>42750</v>
      </c>
      <c r="R624" s="177">
        <v>42947</v>
      </c>
      <c r="S624" s="178">
        <f t="shared" si="92"/>
        <v>28.142857142857142</v>
      </c>
      <c r="T624" s="232">
        <v>1</v>
      </c>
      <c r="U624" s="180">
        <f t="shared" si="98"/>
        <v>28.142857142857142</v>
      </c>
      <c r="V624" s="181">
        <f t="shared" si="99"/>
        <v>0</v>
      </c>
      <c r="W624" s="181">
        <f t="shared" si="100"/>
        <v>0</v>
      </c>
      <c r="X624" s="56" t="s">
        <v>3615</v>
      </c>
      <c r="Y624" s="123">
        <f t="shared" si="97"/>
        <v>225</v>
      </c>
      <c r="Z624" s="332" t="s">
        <v>4114</v>
      </c>
      <c r="AA624" s="59" t="s">
        <v>2343</v>
      </c>
      <c r="AB624" s="163" t="s">
        <v>3886</v>
      </c>
      <c r="AC624" s="407"/>
    </row>
    <row r="625" spans="1:29" ht="153" hidden="1" customHeight="1" x14ac:dyDescent="0.25">
      <c r="A625" s="32">
        <v>615</v>
      </c>
      <c r="B625" s="33" t="s">
        <v>2230</v>
      </c>
      <c r="C625" s="42" t="s">
        <v>32</v>
      </c>
      <c r="D625" s="120" t="s">
        <v>1728</v>
      </c>
      <c r="E625" s="36">
        <v>416</v>
      </c>
      <c r="F625" s="56" t="s">
        <v>2260</v>
      </c>
      <c r="G625" s="122">
        <f t="shared" si="93"/>
        <v>374</v>
      </c>
      <c r="H625" s="37" t="s">
        <v>2279</v>
      </c>
      <c r="I625" s="122">
        <f t="shared" si="94"/>
        <v>143</v>
      </c>
      <c r="J625" s="56" t="s">
        <v>2309</v>
      </c>
      <c r="K625" s="123">
        <f t="shared" si="95"/>
        <v>191</v>
      </c>
      <c r="L625" s="124">
        <v>416</v>
      </c>
      <c r="M625" s="56" t="s">
        <v>2325</v>
      </c>
      <c r="N625" s="122">
        <f t="shared" si="96"/>
        <v>7</v>
      </c>
      <c r="O625" s="56" t="s">
        <v>2325</v>
      </c>
      <c r="P625" s="188">
        <v>1</v>
      </c>
      <c r="Q625" s="177">
        <v>42750</v>
      </c>
      <c r="R625" s="234">
        <v>42794</v>
      </c>
      <c r="S625" s="178">
        <f t="shared" si="92"/>
        <v>6.2857142857142856</v>
      </c>
      <c r="T625" s="232">
        <v>1</v>
      </c>
      <c r="U625" s="180">
        <f t="shared" si="98"/>
        <v>6.2857142857142856</v>
      </c>
      <c r="V625" s="181">
        <f t="shared" si="99"/>
        <v>0</v>
      </c>
      <c r="W625" s="181">
        <f t="shared" si="100"/>
        <v>0</v>
      </c>
      <c r="X625" s="56" t="s">
        <v>2340</v>
      </c>
      <c r="Y625" s="123">
        <f t="shared" si="97"/>
        <v>220</v>
      </c>
      <c r="Z625" s="332" t="s">
        <v>43</v>
      </c>
      <c r="AA625" s="59" t="s">
        <v>2343</v>
      </c>
      <c r="AB625" s="163" t="s">
        <v>3886</v>
      </c>
      <c r="AC625" s="407"/>
    </row>
    <row r="626" spans="1:29" ht="152.25" hidden="1" customHeight="1" x14ac:dyDescent="0.25">
      <c r="A626" s="32">
        <v>616</v>
      </c>
      <c r="B626" s="33" t="s">
        <v>2231</v>
      </c>
      <c r="C626" s="42" t="s">
        <v>32</v>
      </c>
      <c r="D626" s="120" t="s">
        <v>1728</v>
      </c>
      <c r="E626" s="36">
        <v>417</v>
      </c>
      <c r="F626" s="56" t="s">
        <v>2746</v>
      </c>
      <c r="G626" s="122">
        <f t="shared" si="93"/>
        <v>390</v>
      </c>
      <c r="H626" s="37" t="s">
        <v>2280</v>
      </c>
      <c r="I626" s="122">
        <f t="shared" si="94"/>
        <v>390</v>
      </c>
      <c r="J626" s="56" t="s">
        <v>2302</v>
      </c>
      <c r="K626" s="122">
        <f t="shared" si="95"/>
        <v>55</v>
      </c>
      <c r="L626" s="126">
        <v>417</v>
      </c>
      <c r="M626" s="39" t="s">
        <v>2317</v>
      </c>
      <c r="N626" s="122">
        <f t="shared" si="96"/>
        <v>65</v>
      </c>
      <c r="O626" s="39" t="s">
        <v>2317</v>
      </c>
      <c r="P626" s="176">
        <v>1</v>
      </c>
      <c r="Q626" s="177">
        <v>42750</v>
      </c>
      <c r="R626" s="177">
        <v>42947</v>
      </c>
      <c r="S626" s="178">
        <f t="shared" si="92"/>
        <v>28.142857142857142</v>
      </c>
      <c r="T626" s="232">
        <v>1</v>
      </c>
      <c r="U626" s="180">
        <f t="shared" si="98"/>
        <v>28.142857142857142</v>
      </c>
      <c r="V626" s="181">
        <f t="shared" si="99"/>
        <v>0</v>
      </c>
      <c r="W626" s="181">
        <f t="shared" si="100"/>
        <v>0</v>
      </c>
      <c r="X626" s="56" t="s">
        <v>3615</v>
      </c>
      <c r="Y626" s="123">
        <f t="shared" si="97"/>
        <v>225</v>
      </c>
      <c r="Z626" s="332" t="s">
        <v>4114</v>
      </c>
      <c r="AA626" s="59" t="s">
        <v>2343</v>
      </c>
      <c r="AB626" s="163" t="s">
        <v>3886</v>
      </c>
      <c r="AC626" s="407"/>
    </row>
    <row r="627" spans="1:29" ht="152.25" hidden="1" customHeight="1" x14ac:dyDescent="0.25">
      <c r="A627" s="32">
        <v>617</v>
      </c>
      <c r="B627" s="33" t="s">
        <v>2232</v>
      </c>
      <c r="C627" s="42" t="s">
        <v>32</v>
      </c>
      <c r="D627" s="120" t="s">
        <v>1728</v>
      </c>
      <c r="E627" s="36">
        <v>418</v>
      </c>
      <c r="F627" s="56" t="s">
        <v>2747</v>
      </c>
      <c r="G627" s="122">
        <f t="shared" si="93"/>
        <v>375</v>
      </c>
      <c r="H627" s="37" t="s">
        <v>2281</v>
      </c>
      <c r="I627" s="122">
        <f t="shared" si="94"/>
        <v>169</v>
      </c>
      <c r="J627" s="56" t="s">
        <v>2303</v>
      </c>
      <c r="K627" s="122">
        <f t="shared" si="95"/>
        <v>112</v>
      </c>
      <c r="L627" s="126">
        <v>418</v>
      </c>
      <c r="M627" s="39" t="s">
        <v>2317</v>
      </c>
      <c r="N627" s="122">
        <f t="shared" si="96"/>
        <v>65</v>
      </c>
      <c r="O627" s="39" t="s">
        <v>2317</v>
      </c>
      <c r="P627" s="176">
        <v>1</v>
      </c>
      <c r="Q627" s="177">
        <v>42750</v>
      </c>
      <c r="R627" s="177">
        <v>42947</v>
      </c>
      <c r="S627" s="178">
        <f t="shared" si="92"/>
        <v>28.142857142857142</v>
      </c>
      <c r="T627" s="232">
        <v>1</v>
      </c>
      <c r="U627" s="180">
        <f t="shared" si="98"/>
        <v>28.142857142857142</v>
      </c>
      <c r="V627" s="181">
        <f t="shared" si="99"/>
        <v>0</v>
      </c>
      <c r="W627" s="181">
        <f t="shared" si="100"/>
        <v>0</v>
      </c>
      <c r="X627" s="56" t="s">
        <v>3615</v>
      </c>
      <c r="Y627" s="123">
        <f t="shared" si="97"/>
        <v>225</v>
      </c>
      <c r="Z627" s="332" t="s">
        <v>4114</v>
      </c>
      <c r="AA627" s="59" t="s">
        <v>2343</v>
      </c>
      <c r="AB627" s="163" t="s">
        <v>3886</v>
      </c>
      <c r="AC627" s="407"/>
    </row>
    <row r="628" spans="1:29" ht="138" hidden="1" customHeight="1" x14ac:dyDescent="0.25">
      <c r="A628" s="32">
        <v>618</v>
      </c>
      <c r="B628" s="33" t="s">
        <v>2233</v>
      </c>
      <c r="C628" s="42" t="s">
        <v>32</v>
      </c>
      <c r="D628" s="120" t="s">
        <v>1728</v>
      </c>
      <c r="E628" s="36">
        <v>419</v>
      </c>
      <c r="F628" s="56" t="s">
        <v>2748</v>
      </c>
      <c r="G628" s="122">
        <f t="shared" si="93"/>
        <v>318</v>
      </c>
      <c r="H628" s="37" t="s">
        <v>2282</v>
      </c>
      <c r="I628" s="122">
        <f t="shared" si="94"/>
        <v>305</v>
      </c>
      <c r="J628" s="56" t="s">
        <v>2302</v>
      </c>
      <c r="K628" s="122">
        <f t="shared" si="95"/>
        <v>55</v>
      </c>
      <c r="L628" s="126">
        <v>419</v>
      </c>
      <c r="M628" s="39" t="s">
        <v>2317</v>
      </c>
      <c r="N628" s="122">
        <f t="shared" si="96"/>
        <v>65</v>
      </c>
      <c r="O628" s="39" t="s">
        <v>2317</v>
      </c>
      <c r="P628" s="176">
        <v>1</v>
      </c>
      <c r="Q628" s="177">
        <v>42750</v>
      </c>
      <c r="R628" s="177">
        <v>42947</v>
      </c>
      <c r="S628" s="178">
        <f t="shared" si="92"/>
        <v>28.142857142857142</v>
      </c>
      <c r="T628" s="232">
        <v>1</v>
      </c>
      <c r="U628" s="180">
        <f t="shared" si="98"/>
        <v>28.142857142857142</v>
      </c>
      <c r="V628" s="181">
        <f t="shared" si="99"/>
        <v>0</v>
      </c>
      <c r="W628" s="181">
        <f t="shared" si="100"/>
        <v>0</v>
      </c>
      <c r="X628" s="56" t="s">
        <v>3615</v>
      </c>
      <c r="Y628" s="123">
        <f t="shared" si="97"/>
        <v>225</v>
      </c>
      <c r="Z628" s="332" t="s">
        <v>4114</v>
      </c>
      <c r="AA628" s="59" t="s">
        <v>2343</v>
      </c>
      <c r="AB628" s="163" t="s">
        <v>3886</v>
      </c>
      <c r="AC628" s="407"/>
    </row>
    <row r="629" spans="1:29" ht="153" hidden="1" customHeight="1" x14ac:dyDescent="0.25">
      <c r="A629" s="32">
        <v>619</v>
      </c>
      <c r="B629" s="33" t="s">
        <v>2234</v>
      </c>
      <c r="C629" s="42" t="s">
        <v>32</v>
      </c>
      <c r="D629" s="120" t="s">
        <v>1728</v>
      </c>
      <c r="E629" s="36">
        <v>420</v>
      </c>
      <c r="F629" s="56" t="s">
        <v>2749</v>
      </c>
      <c r="G629" s="122">
        <f t="shared" si="93"/>
        <v>390</v>
      </c>
      <c r="H629" s="37" t="s">
        <v>2283</v>
      </c>
      <c r="I629" s="122">
        <f t="shared" si="94"/>
        <v>390</v>
      </c>
      <c r="J629" s="56" t="s">
        <v>2303</v>
      </c>
      <c r="K629" s="122">
        <f t="shared" si="95"/>
        <v>112</v>
      </c>
      <c r="L629" s="126">
        <v>420</v>
      </c>
      <c r="M629" s="39" t="s">
        <v>2318</v>
      </c>
      <c r="N629" s="122">
        <f t="shared" si="96"/>
        <v>64</v>
      </c>
      <c r="O629" s="39" t="s">
        <v>2318</v>
      </c>
      <c r="P629" s="176">
        <v>1</v>
      </c>
      <c r="Q629" s="177">
        <v>42750</v>
      </c>
      <c r="R629" s="177">
        <v>42947</v>
      </c>
      <c r="S629" s="178">
        <f t="shared" si="92"/>
        <v>28.142857142857142</v>
      </c>
      <c r="T629" s="232">
        <v>1</v>
      </c>
      <c r="U629" s="180">
        <f t="shared" si="98"/>
        <v>28.142857142857142</v>
      </c>
      <c r="V629" s="181">
        <f t="shared" si="99"/>
        <v>0</v>
      </c>
      <c r="W629" s="181">
        <f t="shared" si="100"/>
        <v>0</v>
      </c>
      <c r="X629" s="56" t="s">
        <v>2350</v>
      </c>
      <c r="Y629" s="123">
        <f t="shared" si="97"/>
        <v>192</v>
      </c>
      <c r="Z629" s="332" t="s">
        <v>4114</v>
      </c>
      <c r="AA629" s="59" t="s">
        <v>2343</v>
      </c>
      <c r="AB629" s="163" t="s">
        <v>3886</v>
      </c>
      <c r="AC629" s="407"/>
    </row>
    <row r="630" spans="1:29" ht="152.25" hidden="1" customHeight="1" x14ac:dyDescent="0.25">
      <c r="A630" s="32">
        <v>620</v>
      </c>
      <c r="B630" s="33" t="s">
        <v>2235</v>
      </c>
      <c r="C630" s="42" t="s">
        <v>32</v>
      </c>
      <c r="D630" s="120" t="s">
        <v>1728</v>
      </c>
      <c r="E630" s="36">
        <v>421</v>
      </c>
      <c r="F630" s="56" t="s">
        <v>2750</v>
      </c>
      <c r="G630" s="122">
        <f t="shared" si="93"/>
        <v>389</v>
      </c>
      <c r="H630" s="56" t="s">
        <v>2284</v>
      </c>
      <c r="I630" s="122">
        <f t="shared" si="94"/>
        <v>136</v>
      </c>
      <c r="J630" s="39" t="s">
        <v>2303</v>
      </c>
      <c r="K630" s="122">
        <f t="shared" si="95"/>
        <v>112</v>
      </c>
      <c r="L630" s="126">
        <v>421</v>
      </c>
      <c r="M630" s="39" t="s">
        <v>2318</v>
      </c>
      <c r="N630" s="122">
        <f t="shared" si="96"/>
        <v>64</v>
      </c>
      <c r="O630" s="39" t="s">
        <v>2318</v>
      </c>
      <c r="P630" s="186">
        <v>1</v>
      </c>
      <c r="Q630" s="177">
        <v>42750</v>
      </c>
      <c r="R630" s="177">
        <v>42947</v>
      </c>
      <c r="S630" s="178">
        <f t="shared" si="92"/>
        <v>28.142857142857142</v>
      </c>
      <c r="T630" s="232">
        <v>1</v>
      </c>
      <c r="U630" s="180">
        <f t="shared" si="98"/>
        <v>28.142857142857142</v>
      </c>
      <c r="V630" s="181">
        <f t="shared" si="99"/>
        <v>0</v>
      </c>
      <c r="W630" s="181">
        <f t="shared" si="100"/>
        <v>0</v>
      </c>
      <c r="X630" s="56" t="s">
        <v>2351</v>
      </c>
      <c r="Y630" s="123">
        <f t="shared" si="97"/>
        <v>210</v>
      </c>
      <c r="Z630" s="332" t="s">
        <v>4114</v>
      </c>
      <c r="AA630" s="59" t="s">
        <v>2343</v>
      </c>
      <c r="AB630" s="163" t="s">
        <v>3886</v>
      </c>
      <c r="AC630" s="407"/>
    </row>
    <row r="631" spans="1:29" ht="152.25" hidden="1" customHeight="1" x14ac:dyDescent="0.25">
      <c r="A631" s="32">
        <v>621</v>
      </c>
      <c r="B631" s="33" t="s">
        <v>2236</v>
      </c>
      <c r="C631" s="42" t="s">
        <v>32</v>
      </c>
      <c r="D631" s="120" t="s">
        <v>1728</v>
      </c>
      <c r="E631" s="36">
        <v>422</v>
      </c>
      <c r="F631" s="56" t="s">
        <v>2751</v>
      </c>
      <c r="G631" s="122">
        <f t="shared" si="93"/>
        <v>390</v>
      </c>
      <c r="H631" s="56" t="s">
        <v>2285</v>
      </c>
      <c r="I631" s="122">
        <f t="shared" si="94"/>
        <v>230</v>
      </c>
      <c r="J631" s="39" t="s">
        <v>2303</v>
      </c>
      <c r="K631" s="122">
        <f t="shared" si="95"/>
        <v>112</v>
      </c>
      <c r="L631" s="126">
        <v>422</v>
      </c>
      <c r="M631" s="39" t="s">
        <v>2318</v>
      </c>
      <c r="N631" s="122">
        <f t="shared" si="96"/>
        <v>64</v>
      </c>
      <c r="O631" s="39" t="s">
        <v>2318</v>
      </c>
      <c r="P631" s="186">
        <v>1</v>
      </c>
      <c r="Q631" s="177">
        <v>42750</v>
      </c>
      <c r="R631" s="177">
        <v>42947</v>
      </c>
      <c r="S631" s="178">
        <f t="shared" si="92"/>
        <v>28.142857142857142</v>
      </c>
      <c r="T631" s="232">
        <v>1</v>
      </c>
      <c r="U631" s="180">
        <f t="shared" si="98"/>
        <v>28.142857142857142</v>
      </c>
      <c r="V631" s="181">
        <f t="shared" si="99"/>
        <v>0</v>
      </c>
      <c r="W631" s="181">
        <f t="shared" si="100"/>
        <v>0</v>
      </c>
      <c r="X631" s="56" t="s">
        <v>2352</v>
      </c>
      <c r="Y631" s="123">
        <f t="shared" si="97"/>
        <v>252</v>
      </c>
      <c r="Z631" s="332" t="s">
        <v>4114</v>
      </c>
      <c r="AA631" s="59" t="s">
        <v>2343</v>
      </c>
      <c r="AB631" s="163" t="s">
        <v>3886</v>
      </c>
      <c r="AC631" s="407"/>
    </row>
    <row r="632" spans="1:29" ht="152.25" hidden="1" customHeight="1" x14ac:dyDescent="0.25">
      <c r="A632" s="32">
        <v>622</v>
      </c>
      <c r="B632" s="33" t="s">
        <v>2237</v>
      </c>
      <c r="C632" s="42" t="s">
        <v>32</v>
      </c>
      <c r="D632" s="120" t="s">
        <v>1728</v>
      </c>
      <c r="E632" s="36">
        <v>423</v>
      </c>
      <c r="F632" s="37" t="s">
        <v>2752</v>
      </c>
      <c r="G632" s="122">
        <f t="shared" si="93"/>
        <v>390</v>
      </c>
      <c r="H632" s="49" t="s">
        <v>2286</v>
      </c>
      <c r="I632" s="122">
        <f t="shared" si="94"/>
        <v>193</v>
      </c>
      <c r="J632" s="39" t="s">
        <v>2303</v>
      </c>
      <c r="K632" s="122">
        <f t="shared" si="95"/>
        <v>112</v>
      </c>
      <c r="L632" s="126">
        <v>423</v>
      </c>
      <c r="M632" s="39" t="s">
        <v>2318</v>
      </c>
      <c r="N632" s="122">
        <f t="shared" si="96"/>
        <v>64</v>
      </c>
      <c r="O632" s="39" t="s">
        <v>2318</v>
      </c>
      <c r="P632" s="186">
        <v>1</v>
      </c>
      <c r="Q632" s="177">
        <v>42750</v>
      </c>
      <c r="R632" s="177">
        <v>42947</v>
      </c>
      <c r="S632" s="178">
        <f t="shared" si="92"/>
        <v>28.142857142857142</v>
      </c>
      <c r="T632" s="232">
        <v>1</v>
      </c>
      <c r="U632" s="180">
        <f t="shared" si="98"/>
        <v>28.142857142857142</v>
      </c>
      <c r="V632" s="181">
        <f t="shared" si="99"/>
        <v>0</v>
      </c>
      <c r="W632" s="181">
        <f t="shared" si="100"/>
        <v>0</v>
      </c>
      <c r="X632" s="56" t="s">
        <v>2353</v>
      </c>
      <c r="Y632" s="123">
        <f t="shared" si="97"/>
        <v>253</v>
      </c>
      <c r="Z632" s="332" t="s">
        <v>4114</v>
      </c>
      <c r="AA632" s="59" t="s">
        <v>2343</v>
      </c>
      <c r="AB632" s="163" t="s">
        <v>3886</v>
      </c>
      <c r="AC632" s="407"/>
    </row>
    <row r="633" spans="1:29" ht="153" hidden="1" customHeight="1" x14ac:dyDescent="0.25">
      <c r="A633" s="32">
        <v>623</v>
      </c>
      <c r="B633" s="33" t="s">
        <v>2238</v>
      </c>
      <c r="C633" s="42" t="s">
        <v>32</v>
      </c>
      <c r="D633" s="113" t="s">
        <v>1775</v>
      </c>
      <c r="E633" s="36">
        <v>424</v>
      </c>
      <c r="F633" s="56" t="s">
        <v>2753</v>
      </c>
      <c r="G633" s="122">
        <f t="shared" si="93"/>
        <v>383</v>
      </c>
      <c r="H633" s="37" t="s">
        <v>2287</v>
      </c>
      <c r="I633" s="122">
        <f t="shared" si="94"/>
        <v>333</v>
      </c>
      <c r="J633" s="39" t="s">
        <v>2310</v>
      </c>
      <c r="K633" s="122">
        <f t="shared" si="95"/>
        <v>73</v>
      </c>
      <c r="L633" s="126">
        <v>424</v>
      </c>
      <c r="M633" s="39" t="s">
        <v>2705</v>
      </c>
      <c r="N633" s="122">
        <f t="shared" si="96"/>
        <v>84</v>
      </c>
      <c r="O633" s="39" t="s">
        <v>2705</v>
      </c>
      <c r="P633" s="186">
        <v>1</v>
      </c>
      <c r="Q633" s="177">
        <v>42750</v>
      </c>
      <c r="R633" s="177">
        <v>42947</v>
      </c>
      <c r="S633" s="178">
        <f t="shared" si="92"/>
        <v>28.142857142857142</v>
      </c>
      <c r="T633" s="232">
        <v>1</v>
      </c>
      <c r="U633" s="180">
        <f t="shared" si="98"/>
        <v>28.142857142857142</v>
      </c>
      <c r="V633" s="181">
        <f t="shared" si="99"/>
        <v>0</v>
      </c>
      <c r="W633" s="181">
        <f t="shared" si="100"/>
        <v>0</v>
      </c>
      <c r="X633" s="56" t="s">
        <v>3794</v>
      </c>
      <c r="Y633" s="123">
        <f t="shared" si="97"/>
        <v>249</v>
      </c>
      <c r="Z633" s="332" t="s">
        <v>4114</v>
      </c>
      <c r="AA633" s="59" t="s">
        <v>2343</v>
      </c>
      <c r="AB633" s="163" t="s">
        <v>3886</v>
      </c>
      <c r="AC633" s="407"/>
    </row>
    <row r="634" spans="1:29" ht="153" hidden="1" customHeight="1" x14ac:dyDescent="0.25">
      <c r="A634" s="32">
        <v>624</v>
      </c>
      <c r="B634" s="33" t="s">
        <v>2239</v>
      </c>
      <c r="C634" s="42" t="s">
        <v>32</v>
      </c>
      <c r="D634" s="113" t="s">
        <v>1775</v>
      </c>
      <c r="E634" s="36">
        <v>425</v>
      </c>
      <c r="F634" s="37" t="s">
        <v>2754</v>
      </c>
      <c r="G634" s="122">
        <f t="shared" si="93"/>
        <v>390</v>
      </c>
      <c r="H634" s="37" t="s">
        <v>2288</v>
      </c>
      <c r="I634" s="122">
        <f t="shared" si="94"/>
        <v>354</v>
      </c>
      <c r="J634" s="39" t="s">
        <v>2302</v>
      </c>
      <c r="K634" s="122">
        <f t="shared" si="95"/>
        <v>55</v>
      </c>
      <c r="L634" s="126">
        <v>425</v>
      </c>
      <c r="M634" s="39" t="s">
        <v>2317</v>
      </c>
      <c r="N634" s="122">
        <f t="shared" si="96"/>
        <v>65</v>
      </c>
      <c r="O634" s="39" t="s">
        <v>2317</v>
      </c>
      <c r="P634" s="176">
        <v>1</v>
      </c>
      <c r="Q634" s="177">
        <v>42750</v>
      </c>
      <c r="R634" s="177">
        <v>42947</v>
      </c>
      <c r="S634" s="178">
        <f t="shared" si="92"/>
        <v>28.142857142857142</v>
      </c>
      <c r="T634" s="232">
        <v>1</v>
      </c>
      <c r="U634" s="180">
        <f t="shared" si="98"/>
        <v>28.142857142857142</v>
      </c>
      <c r="V634" s="181">
        <f t="shared" si="99"/>
        <v>0</v>
      </c>
      <c r="W634" s="181">
        <f t="shared" si="100"/>
        <v>0</v>
      </c>
      <c r="X634" s="56" t="s">
        <v>3769</v>
      </c>
      <c r="Y634" s="123">
        <f t="shared" si="97"/>
        <v>346</v>
      </c>
      <c r="Z634" s="332" t="s">
        <v>4114</v>
      </c>
      <c r="AA634" s="59" t="s">
        <v>2343</v>
      </c>
      <c r="AB634" s="163" t="s">
        <v>3886</v>
      </c>
      <c r="AC634" s="407"/>
    </row>
    <row r="635" spans="1:29" ht="152.25" hidden="1" customHeight="1" x14ac:dyDescent="0.25">
      <c r="A635" s="32">
        <v>625</v>
      </c>
      <c r="B635" s="33" t="s">
        <v>2240</v>
      </c>
      <c r="C635" s="42" t="s">
        <v>32</v>
      </c>
      <c r="D635" s="120" t="s">
        <v>1728</v>
      </c>
      <c r="E635" s="36">
        <v>426</v>
      </c>
      <c r="F635" s="37" t="s">
        <v>2755</v>
      </c>
      <c r="G635" s="122">
        <f t="shared" si="93"/>
        <v>390</v>
      </c>
      <c r="H635" s="37" t="s">
        <v>2289</v>
      </c>
      <c r="I635" s="122">
        <f t="shared" si="94"/>
        <v>304</v>
      </c>
      <c r="J635" s="39" t="s">
        <v>2303</v>
      </c>
      <c r="K635" s="122">
        <f t="shared" si="95"/>
        <v>112</v>
      </c>
      <c r="L635" s="126">
        <v>426</v>
      </c>
      <c r="M635" s="39" t="s">
        <v>2318</v>
      </c>
      <c r="N635" s="122">
        <f t="shared" si="96"/>
        <v>64</v>
      </c>
      <c r="O635" s="39" t="s">
        <v>2318</v>
      </c>
      <c r="P635" s="186">
        <v>1</v>
      </c>
      <c r="Q635" s="177">
        <v>42750</v>
      </c>
      <c r="R635" s="177">
        <v>42947</v>
      </c>
      <c r="S635" s="178">
        <f t="shared" si="92"/>
        <v>28.142857142857142</v>
      </c>
      <c r="T635" s="232">
        <v>1</v>
      </c>
      <c r="U635" s="180">
        <f t="shared" si="98"/>
        <v>28.142857142857142</v>
      </c>
      <c r="V635" s="181">
        <f t="shared" si="99"/>
        <v>0</v>
      </c>
      <c r="W635" s="181">
        <f t="shared" si="100"/>
        <v>0</v>
      </c>
      <c r="X635" s="56" t="s">
        <v>2350</v>
      </c>
      <c r="Y635" s="123">
        <f t="shared" si="97"/>
        <v>192</v>
      </c>
      <c r="Z635" s="332" t="s">
        <v>4114</v>
      </c>
      <c r="AA635" s="59" t="s">
        <v>2343</v>
      </c>
      <c r="AB635" s="163" t="s">
        <v>3886</v>
      </c>
      <c r="AC635" s="407"/>
    </row>
    <row r="636" spans="1:29" ht="167.25" hidden="1" customHeight="1" x14ac:dyDescent="0.25">
      <c r="A636" s="32">
        <v>626</v>
      </c>
      <c r="B636" s="33" t="s">
        <v>2241</v>
      </c>
      <c r="C636" s="42" t="s">
        <v>32</v>
      </c>
      <c r="D636" s="120" t="s">
        <v>1728</v>
      </c>
      <c r="E636" s="36">
        <v>427</v>
      </c>
      <c r="F636" s="37" t="s">
        <v>2756</v>
      </c>
      <c r="G636" s="122">
        <f t="shared" si="93"/>
        <v>390</v>
      </c>
      <c r="H636" s="39" t="s">
        <v>2290</v>
      </c>
      <c r="I636" s="122">
        <f t="shared" si="94"/>
        <v>303</v>
      </c>
      <c r="J636" s="39" t="s">
        <v>2311</v>
      </c>
      <c r="K636" s="122">
        <f t="shared" si="95"/>
        <v>348</v>
      </c>
      <c r="L636" s="126">
        <v>427</v>
      </c>
      <c r="M636" s="39" t="s">
        <v>2326</v>
      </c>
      <c r="N636" s="122">
        <f t="shared" si="96"/>
        <v>52</v>
      </c>
      <c r="O636" s="39" t="s">
        <v>2326</v>
      </c>
      <c r="P636" s="189">
        <v>6</v>
      </c>
      <c r="Q636" s="177">
        <v>42750</v>
      </c>
      <c r="R636" s="177">
        <v>42947</v>
      </c>
      <c r="S636" s="178">
        <f t="shared" si="92"/>
        <v>28.142857142857142</v>
      </c>
      <c r="T636" s="232">
        <v>1</v>
      </c>
      <c r="U636" s="180">
        <f t="shared" si="98"/>
        <v>28.142857142857142</v>
      </c>
      <c r="V636" s="181">
        <f t="shared" si="99"/>
        <v>0</v>
      </c>
      <c r="W636" s="181">
        <f t="shared" si="100"/>
        <v>0</v>
      </c>
      <c r="X636" s="56" t="s">
        <v>3617</v>
      </c>
      <c r="Y636" s="123">
        <f t="shared" si="97"/>
        <v>186</v>
      </c>
      <c r="Z636" s="332" t="s">
        <v>4114</v>
      </c>
      <c r="AA636" s="59" t="s">
        <v>2343</v>
      </c>
      <c r="AB636" s="163" t="s">
        <v>3886</v>
      </c>
      <c r="AC636" s="407"/>
    </row>
    <row r="637" spans="1:29" ht="150" hidden="1" customHeight="1" x14ac:dyDescent="0.25">
      <c r="A637" s="32">
        <v>627</v>
      </c>
      <c r="B637" s="33" t="s">
        <v>2242</v>
      </c>
      <c r="C637" s="42" t="s">
        <v>32</v>
      </c>
      <c r="D637" s="120" t="s">
        <v>1728</v>
      </c>
      <c r="E637" s="36">
        <v>428</v>
      </c>
      <c r="F637" s="37" t="s">
        <v>2261</v>
      </c>
      <c r="G637" s="122">
        <f t="shared" si="93"/>
        <v>381</v>
      </c>
      <c r="H637" s="49" t="s">
        <v>2291</v>
      </c>
      <c r="I637" s="122">
        <f t="shared" si="94"/>
        <v>338</v>
      </c>
      <c r="J637" s="49" t="s">
        <v>2312</v>
      </c>
      <c r="K637" s="123">
        <f t="shared" si="95"/>
        <v>369</v>
      </c>
      <c r="L637" s="124">
        <v>428</v>
      </c>
      <c r="M637" s="49" t="s">
        <v>2327</v>
      </c>
      <c r="N637" s="122">
        <f t="shared" si="96"/>
        <v>92</v>
      </c>
      <c r="O637" s="49" t="s">
        <v>2327</v>
      </c>
      <c r="P637" s="189">
        <v>6</v>
      </c>
      <c r="Q637" s="185">
        <v>42750</v>
      </c>
      <c r="R637" s="185">
        <v>42794</v>
      </c>
      <c r="S637" s="178">
        <f t="shared" si="92"/>
        <v>6.2857142857142856</v>
      </c>
      <c r="T637" s="232">
        <v>1</v>
      </c>
      <c r="U637" s="180">
        <f t="shared" si="98"/>
        <v>6.2857142857142856</v>
      </c>
      <c r="V637" s="181">
        <f t="shared" si="99"/>
        <v>0</v>
      </c>
      <c r="W637" s="181">
        <f t="shared" si="100"/>
        <v>0</v>
      </c>
      <c r="X637" s="56" t="s">
        <v>2341</v>
      </c>
      <c r="Y637" s="123">
        <f t="shared" si="97"/>
        <v>238</v>
      </c>
      <c r="Z637" s="332" t="s">
        <v>43</v>
      </c>
      <c r="AA637" s="59" t="s">
        <v>2343</v>
      </c>
      <c r="AB637" s="163" t="s">
        <v>3886</v>
      </c>
      <c r="AC637" s="407"/>
    </row>
    <row r="638" spans="1:29" ht="168" hidden="1" customHeight="1" x14ac:dyDescent="0.25">
      <c r="A638" s="32">
        <v>628</v>
      </c>
      <c r="B638" s="33" t="s">
        <v>2243</v>
      </c>
      <c r="C638" s="42" t="s">
        <v>32</v>
      </c>
      <c r="D638" s="120" t="s">
        <v>1728</v>
      </c>
      <c r="E638" s="36">
        <v>429</v>
      </c>
      <c r="F638" s="37" t="s">
        <v>2757</v>
      </c>
      <c r="G638" s="122">
        <f t="shared" si="93"/>
        <v>390</v>
      </c>
      <c r="H638" s="49" t="s">
        <v>2292</v>
      </c>
      <c r="I638" s="122">
        <f t="shared" si="94"/>
        <v>390</v>
      </c>
      <c r="J638" s="39" t="s">
        <v>2313</v>
      </c>
      <c r="K638" s="122">
        <f t="shared" si="95"/>
        <v>66</v>
      </c>
      <c r="L638" s="126">
        <v>429</v>
      </c>
      <c r="M638" s="39" t="s">
        <v>2328</v>
      </c>
      <c r="N638" s="122">
        <f t="shared" si="96"/>
        <v>29</v>
      </c>
      <c r="O638" s="39" t="s">
        <v>2328</v>
      </c>
      <c r="P638" s="186">
        <v>1</v>
      </c>
      <c r="Q638" s="177">
        <v>42750</v>
      </c>
      <c r="R638" s="177">
        <v>42947</v>
      </c>
      <c r="S638" s="178">
        <f t="shared" si="92"/>
        <v>28.142857142857142</v>
      </c>
      <c r="T638" s="232">
        <v>1</v>
      </c>
      <c r="U638" s="180">
        <f t="shared" si="98"/>
        <v>28.142857142857142</v>
      </c>
      <c r="V638" s="181">
        <f t="shared" si="99"/>
        <v>0</v>
      </c>
      <c r="W638" s="181">
        <f t="shared" si="100"/>
        <v>0</v>
      </c>
      <c r="X638" s="56" t="s">
        <v>3614</v>
      </c>
      <c r="Y638" s="123">
        <f t="shared" si="97"/>
        <v>365</v>
      </c>
      <c r="Z638" s="332" t="s">
        <v>4114</v>
      </c>
      <c r="AA638" s="59" t="s">
        <v>2343</v>
      </c>
      <c r="AB638" s="163" t="s">
        <v>3886</v>
      </c>
      <c r="AC638" s="407"/>
    </row>
    <row r="639" spans="1:29" ht="152.25" hidden="1" customHeight="1" x14ac:dyDescent="0.25">
      <c r="A639" s="32">
        <v>629</v>
      </c>
      <c r="B639" s="33" t="s">
        <v>2244</v>
      </c>
      <c r="C639" s="42" t="s">
        <v>32</v>
      </c>
      <c r="D639" s="120" t="s">
        <v>1728</v>
      </c>
      <c r="E639" s="36">
        <v>430</v>
      </c>
      <c r="F639" s="37" t="s">
        <v>2758</v>
      </c>
      <c r="G639" s="122">
        <f t="shared" si="93"/>
        <v>387</v>
      </c>
      <c r="H639" s="49" t="s">
        <v>2293</v>
      </c>
      <c r="I639" s="122">
        <f t="shared" si="94"/>
        <v>174</v>
      </c>
      <c r="J639" s="39" t="s">
        <v>2314</v>
      </c>
      <c r="K639" s="122">
        <f t="shared" si="95"/>
        <v>66</v>
      </c>
      <c r="L639" s="126">
        <v>430</v>
      </c>
      <c r="M639" s="39" t="s">
        <v>2328</v>
      </c>
      <c r="N639" s="122">
        <f t="shared" si="96"/>
        <v>29</v>
      </c>
      <c r="O639" s="39" t="s">
        <v>2328</v>
      </c>
      <c r="P639" s="186">
        <v>1</v>
      </c>
      <c r="Q639" s="177">
        <v>42750</v>
      </c>
      <c r="R639" s="177">
        <v>42947</v>
      </c>
      <c r="S639" s="178">
        <f t="shared" si="92"/>
        <v>28.142857142857142</v>
      </c>
      <c r="T639" s="232">
        <v>1</v>
      </c>
      <c r="U639" s="180">
        <f t="shared" si="98"/>
        <v>28.142857142857142</v>
      </c>
      <c r="V639" s="181">
        <f t="shared" si="99"/>
        <v>0</v>
      </c>
      <c r="W639" s="181">
        <f t="shared" si="100"/>
        <v>0</v>
      </c>
      <c r="X639" s="56" t="s">
        <v>3614</v>
      </c>
      <c r="Y639" s="123">
        <f t="shared" si="97"/>
        <v>365</v>
      </c>
      <c r="Z639" s="332" t="s">
        <v>4114</v>
      </c>
      <c r="AA639" s="59" t="s">
        <v>2343</v>
      </c>
      <c r="AB639" s="163" t="s">
        <v>3886</v>
      </c>
      <c r="AC639" s="407"/>
    </row>
    <row r="640" spans="1:29" ht="165" hidden="1" customHeight="1" x14ac:dyDescent="0.25">
      <c r="A640" s="32">
        <v>630</v>
      </c>
      <c r="B640" s="33" t="s">
        <v>2245</v>
      </c>
      <c r="C640" s="42" t="s">
        <v>32</v>
      </c>
      <c r="D640" s="120" t="s">
        <v>1728</v>
      </c>
      <c r="E640" s="36">
        <v>431</v>
      </c>
      <c r="F640" s="37" t="s">
        <v>2759</v>
      </c>
      <c r="G640" s="122">
        <f t="shared" si="93"/>
        <v>388</v>
      </c>
      <c r="H640" s="49" t="s">
        <v>2294</v>
      </c>
      <c r="I640" s="122">
        <f t="shared" si="94"/>
        <v>130</v>
      </c>
      <c r="J640" s="49" t="s">
        <v>2315</v>
      </c>
      <c r="K640" s="122">
        <f t="shared" si="95"/>
        <v>390</v>
      </c>
      <c r="L640" s="126">
        <v>431</v>
      </c>
      <c r="M640" s="49" t="s">
        <v>2327</v>
      </c>
      <c r="N640" s="122">
        <f t="shared" si="96"/>
        <v>92</v>
      </c>
      <c r="O640" s="49" t="s">
        <v>2327</v>
      </c>
      <c r="P640" s="176">
        <v>1</v>
      </c>
      <c r="Q640" s="177">
        <v>42750</v>
      </c>
      <c r="R640" s="177">
        <v>42947</v>
      </c>
      <c r="S640" s="178">
        <f t="shared" si="92"/>
        <v>28.142857142857142</v>
      </c>
      <c r="T640" s="232">
        <v>1</v>
      </c>
      <c r="U640" s="180">
        <f t="shared" si="98"/>
        <v>28.142857142857142</v>
      </c>
      <c r="V640" s="181">
        <f t="shared" si="99"/>
        <v>0</v>
      </c>
      <c r="W640" s="181">
        <f t="shared" si="100"/>
        <v>0</v>
      </c>
      <c r="X640" s="56" t="s">
        <v>3617</v>
      </c>
      <c r="Y640" s="123">
        <f t="shared" si="97"/>
        <v>186</v>
      </c>
      <c r="Z640" s="332" t="s">
        <v>4114</v>
      </c>
      <c r="AA640" s="59" t="s">
        <v>2343</v>
      </c>
      <c r="AB640" s="163" t="s">
        <v>3886</v>
      </c>
      <c r="AC640" s="407"/>
    </row>
    <row r="641" spans="1:29" ht="152.25" hidden="1" customHeight="1" x14ac:dyDescent="0.25">
      <c r="A641" s="32">
        <v>631</v>
      </c>
      <c r="B641" s="33" t="s">
        <v>2246</v>
      </c>
      <c r="C641" s="42" t="s">
        <v>32</v>
      </c>
      <c r="D641" s="120" t="s">
        <v>1728</v>
      </c>
      <c r="E641" s="36">
        <v>432</v>
      </c>
      <c r="F641" s="37" t="s">
        <v>2760</v>
      </c>
      <c r="G641" s="122">
        <f t="shared" si="93"/>
        <v>390</v>
      </c>
      <c r="H641" s="37" t="s">
        <v>2295</v>
      </c>
      <c r="I641" s="122">
        <f t="shared" si="94"/>
        <v>330</v>
      </c>
      <c r="J641" s="39" t="s">
        <v>2302</v>
      </c>
      <c r="K641" s="122">
        <f t="shared" si="95"/>
        <v>55</v>
      </c>
      <c r="L641" s="126">
        <v>432</v>
      </c>
      <c r="M641" s="39" t="s">
        <v>2317</v>
      </c>
      <c r="N641" s="122">
        <f t="shared" si="96"/>
        <v>65</v>
      </c>
      <c r="O641" s="39" t="s">
        <v>2317</v>
      </c>
      <c r="P641" s="176">
        <v>1</v>
      </c>
      <c r="Q641" s="177">
        <v>42750</v>
      </c>
      <c r="R641" s="177">
        <v>42947</v>
      </c>
      <c r="S641" s="178">
        <f t="shared" si="92"/>
        <v>28.142857142857142</v>
      </c>
      <c r="T641" s="232">
        <v>1</v>
      </c>
      <c r="U641" s="180">
        <f t="shared" si="98"/>
        <v>28.142857142857142</v>
      </c>
      <c r="V641" s="181">
        <f t="shared" si="99"/>
        <v>0</v>
      </c>
      <c r="W641" s="181">
        <f t="shared" si="100"/>
        <v>0</v>
      </c>
      <c r="X641" s="56" t="s">
        <v>3615</v>
      </c>
      <c r="Y641" s="123">
        <f t="shared" si="97"/>
        <v>225</v>
      </c>
      <c r="Z641" s="332" t="s">
        <v>4114</v>
      </c>
      <c r="AA641" s="59" t="s">
        <v>2343</v>
      </c>
      <c r="AB641" s="163" t="s">
        <v>3886</v>
      </c>
      <c r="AC641" s="407"/>
    </row>
    <row r="642" spans="1:29" ht="165" hidden="1" customHeight="1" x14ac:dyDescent="0.25">
      <c r="A642" s="32">
        <v>632</v>
      </c>
      <c r="B642" s="33" t="s">
        <v>2247</v>
      </c>
      <c r="C642" s="42" t="s">
        <v>32</v>
      </c>
      <c r="D642" s="112" t="s">
        <v>33</v>
      </c>
      <c r="E642" s="36">
        <v>433</v>
      </c>
      <c r="F642" s="56" t="s">
        <v>2761</v>
      </c>
      <c r="G642" s="122">
        <f t="shared" si="93"/>
        <v>390</v>
      </c>
      <c r="H642" s="37" t="s">
        <v>2296</v>
      </c>
      <c r="I642" s="122">
        <f t="shared" si="94"/>
        <v>135</v>
      </c>
      <c r="J642" s="39" t="s">
        <v>2311</v>
      </c>
      <c r="K642" s="122">
        <f t="shared" si="95"/>
        <v>348</v>
      </c>
      <c r="L642" s="126">
        <v>433</v>
      </c>
      <c r="M642" s="39" t="s">
        <v>2326</v>
      </c>
      <c r="N642" s="122">
        <f t="shared" si="96"/>
        <v>52</v>
      </c>
      <c r="O642" s="39" t="s">
        <v>2326</v>
      </c>
      <c r="P642" s="176">
        <v>6</v>
      </c>
      <c r="Q642" s="177">
        <v>42750</v>
      </c>
      <c r="R642" s="177">
        <v>42947</v>
      </c>
      <c r="S642" s="178">
        <f t="shared" ref="S642:S705" si="102">(+R642-Q642)/7</f>
        <v>28.142857142857142</v>
      </c>
      <c r="T642" s="232">
        <v>1</v>
      </c>
      <c r="U642" s="180">
        <f t="shared" si="98"/>
        <v>28.142857142857142</v>
      </c>
      <c r="V642" s="181">
        <f t="shared" si="99"/>
        <v>0</v>
      </c>
      <c r="W642" s="181">
        <f t="shared" si="100"/>
        <v>0</v>
      </c>
      <c r="X642" s="56" t="s">
        <v>3617</v>
      </c>
      <c r="Y642" s="123">
        <f t="shared" si="97"/>
        <v>186</v>
      </c>
      <c r="Z642" s="332" t="s">
        <v>4114</v>
      </c>
      <c r="AA642" s="59" t="s">
        <v>2343</v>
      </c>
      <c r="AB642" s="163" t="s">
        <v>3886</v>
      </c>
      <c r="AC642" s="407"/>
    </row>
    <row r="643" spans="1:29" ht="152.25" hidden="1" customHeight="1" x14ac:dyDescent="0.25">
      <c r="A643" s="32">
        <v>633</v>
      </c>
      <c r="B643" s="33" t="s">
        <v>2248</v>
      </c>
      <c r="C643" s="42" t="s">
        <v>32</v>
      </c>
      <c r="D643" s="112" t="s">
        <v>33</v>
      </c>
      <c r="E643" s="36">
        <v>434</v>
      </c>
      <c r="F643" s="56" t="s">
        <v>2762</v>
      </c>
      <c r="G643" s="122">
        <f t="shared" si="93"/>
        <v>390</v>
      </c>
      <c r="H643" s="37" t="s">
        <v>2297</v>
      </c>
      <c r="I643" s="122">
        <f t="shared" si="94"/>
        <v>229</v>
      </c>
      <c r="J643" s="39" t="s">
        <v>2302</v>
      </c>
      <c r="K643" s="122">
        <f t="shared" si="95"/>
        <v>55</v>
      </c>
      <c r="L643" s="126">
        <v>434</v>
      </c>
      <c r="M643" s="39" t="s">
        <v>2317</v>
      </c>
      <c r="N643" s="122">
        <f t="shared" si="96"/>
        <v>65</v>
      </c>
      <c r="O643" s="39" t="s">
        <v>2317</v>
      </c>
      <c r="P643" s="176">
        <v>1</v>
      </c>
      <c r="Q643" s="177">
        <v>42750</v>
      </c>
      <c r="R643" s="177">
        <v>42947</v>
      </c>
      <c r="S643" s="178">
        <f t="shared" si="102"/>
        <v>28.142857142857142</v>
      </c>
      <c r="T643" s="232">
        <v>1</v>
      </c>
      <c r="U643" s="180">
        <f t="shared" si="98"/>
        <v>28.142857142857142</v>
      </c>
      <c r="V643" s="181">
        <f t="shared" si="99"/>
        <v>0</v>
      </c>
      <c r="W643" s="181">
        <f t="shared" si="100"/>
        <v>0</v>
      </c>
      <c r="X643" s="56" t="s">
        <v>3615</v>
      </c>
      <c r="Y643" s="123">
        <f t="shared" si="97"/>
        <v>225</v>
      </c>
      <c r="Z643" s="332" t="s">
        <v>4114</v>
      </c>
      <c r="AA643" s="59" t="s">
        <v>2343</v>
      </c>
      <c r="AB643" s="163" t="s">
        <v>3886</v>
      </c>
      <c r="AC643" s="407"/>
    </row>
    <row r="644" spans="1:29" ht="151.5" hidden="1" customHeight="1" x14ac:dyDescent="0.25">
      <c r="A644" s="32">
        <v>634</v>
      </c>
      <c r="B644" s="33" t="s">
        <v>2249</v>
      </c>
      <c r="C644" s="42" t="s">
        <v>32</v>
      </c>
      <c r="D644" s="112" t="s">
        <v>33</v>
      </c>
      <c r="E644" s="36">
        <v>435</v>
      </c>
      <c r="F644" s="56" t="s">
        <v>2262</v>
      </c>
      <c r="G644" s="122">
        <f t="shared" si="93"/>
        <v>390</v>
      </c>
      <c r="H644" s="37" t="s">
        <v>2298</v>
      </c>
      <c r="I644" s="122">
        <f t="shared" si="94"/>
        <v>248</v>
      </c>
      <c r="J644" s="56" t="s">
        <v>2316</v>
      </c>
      <c r="K644" s="123">
        <f t="shared" si="95"/>
        <v>305</v>
      </c>
      <c r="L644" s="124">
        <v>435</v>
      </c>
      <c r="M644" s="56" t="s">
        <v>2329</v>
      </c>
      <c r="N644" s="122">
        <f t="shared" si="96"/>
        <v>31</v>
      </c>
      <c r="O644" s="56" t="s">
        <v>2329</v>
      </c>
      <c r="P644" s="188">
        <v>1</v>
      </c>
      <c r="Q644" s="234">
        <v>42750</v>
      </c>
      <c r="R644" s="234">
        <v>42794</v>
      </c>
      <c r="S644" s="178">
        <f t="shared" si="102"/>
        <v>6.2857142857142856</v>
      </c>
      <c r="T644" s="232">
        <v>1</v>
      </c>
      <c r="U644" s="180">
        <f t="shared" si="98"/>
        <v>6.2857142857142856</v>
      </c>
      <c r="V644" s="181">
        <f t="shared" si="99"/>
        <v>0</v>
      </c>
      <c r="W644" s="181">
        <f t="shared" si="100"/>
        <v>0</v>
      </c>
      <c r="X644" s="56" t="s">
        <v>2342</v>
      </c>
      <c r="Y644" s="123">
        <f t="shared" si="97"/>
        <v>379</v>
      </c>
      <c r="Z644" s="332" t="s">
        <v>43</v>
      </c>
      <c r="AA644" s="59" t="s">
        <v>2343</v>
      </c>
      <c r="AB644" s="163" t="s">
        <v>3886</v>
      </c>
      <c r="AC644" s="407"/>
    </row>
    <row r="645" spans="1:29" ht="151.5" hidden="1" customHeight="1" x14ac:dyDescent="0.25">
      <c r="A645" s="32">
        <v>635</v>
      </c>
      <c r="B645" s="33" t="s">
        <v>2250</v>
      </c>
      <c r="C645" s="42" t="s">
        <v>32</v>
      </c>
      <c r="D645" s="112" t="s">
        <v>33</v>
      </c>
      <c r="E645" s="36">
        <v>436</v>
      </c>
      <c r="F645" s="56" t="s">
        <v>2763</v>
      </c>
      <c r="G645" s="122">
        <f t="shared" si="93"/>
        <v>389</v>
      </c>
      <c r="H645" s="37" t="s">
        <v>2299</v>
      </c>
      <c r="I645" s="122">
        <f t="shared" si="94"/>
        <v>199</v>
      </c>
      <c r="J645" s="39" t="s">
        <v>2302</v>
      </c>
      <c r="K645" s="122">
        <f t="shared" si="95"/>
        <v>55</v>
      </c>
      <c r="L645" s="126">
        <v>436</v>
      </c>
      <c r="M645" s="39" t="s">
        <v>2317</v>
      </c>
      <c r="N645" s="122">
        <f t="shared" si="96"/>
        <v>65</v>
      </c>
      <c r="O645" s="39" t="s">
        <v>2317</v>
      </c>
      <c r="P645" s="176">
        <v>1</v>
      </c>
      <c r="Q645" s="177">
        <v>42750</v>
      </c>
      <c r="R645" s="177">
        <v>42947</v>
      </c>
      <c r="S645" s="178">
        <f t="shared" si="102"/>
        <v>28.142857142857142</v>
      </c>
      <c r="T645" s="232">
        <v>1</v>
      </c>
      <c r="U645" s="180">
        <f t="shared" si="98"/>
        <v>28.142857142857142</v>
      </c>
      <c r="V645" s="181">
        <f t="shared" si="99"/>
        <v>0</v>
      </c>
      <c r="W645" s="181">
        <f t="shared" si="100"/>
        <v>0</v>
      </c>
      <c r="X645" s="56" t="s">
        <v>3615</v>
      </c>
      <c r="Y645" s="123">
        <f t="shared" si="97"/>
        <v>225</v>
      </c>
      <c r="Z645" s="332" t="s">
        <v>4114</v>
      </c>
      <c r="AA645" s="59" t="s">
        <v>2343</v>
      </c>
      <c r="AB645" s="163" t="s">
        <v>3886</v>
      </c>
      <c r="AC645" s="407"/>
    </row>
    <row r="646" spans="1:29" ht="152.25" hidden="1" customHeight="1" x14ac:dyDescent="0.25">
      <c r="A646" s="32">
        <v>636</v>
      </c>
      <c r="B646" s="33" t="s">
        <v>2251</v>
      </c>
      <c r="C646" s="42" t="s">
        <v>32</v>
      </c>
      <c r="D646" s="112" t="s">
        <v>33</v>
      </c>
      <c r="E646" s="36">
        <v>437</v>
      </c>
      <c r="F646" s="56" t="s">
        <v>2764</v>
      </c>
      <c r="G646" s="122">
        <f t="shared" si="93"/>
        <v>387</v>
      </c>
      <c r="H646" s="37" t="s">
        <v>2300</v>
      </c>
      <c r="I646" s="122">
        <f t="shared" si="94"/>
        <v>261</v>
      </c>
      <c r="J646" s="39" t="s">
        <v>2302</v>
      </c>
      <c r="K646" s="122">
        <f t="shared" si="95"/>
        <v>55</v>
      </c>
      <c r="L646" s="126">
        <v>437</v>
      </c>
      <c r="M646" s="39" t="s">
        <v>2317</v>
      </c>
      <c r="N646" s="122">
        <f t="shared" si="96"/>
        <v>65</v>
      </c>
      <c r="O646" s="39" t="s">
        <v>2317</v>
      </c>
      <c r="P646" s="176">
        <v>1</v>
      </c>
      <c r="Q646" s="177">
        <v>42750</v>
      </c>
      <c r="R646" s="177">
        <v>42947</v>
      </c>
      <c r="S646" s="178">
        <f t="shared" si="102"/>
        <v>28.142857142857142</v>
      </c>
      <c r="T646" s="232">
        <v>1</v>
      </c>
      <c r="U646" s="180">
        <f t="shared" si="98"/>
        <v>28.142857142857142</v>
      </c>
      <c r="V646" s="181">
        <f t="shared" si="99"/>
        <v>0</v>
      </c>
      <c r="W646" s="181">
        <f t="shared" si="100"/>
        <v>0</v>
      </c>
      <c r="X646" s="56" t="s">
        <v>3615</v>
      </c>
      <c r="Y646" s="123">
        <f t="shared" si="97"/>
        <v>225</v>
      </c>
      <c r="Z646" s="332" t="s">
        <v>4114</v>
      </c>
      <c r="AA646" s="59" t="s">
        <v>2343</v>
      </c>
      <c r="AB646" s="163" t="s">
        <v>3886</v>
      </c>
      <c r="AC646" s="407"/>
    </row>
    <row r="647" spans="1:29" s="139" customFormat="1" ht="152.25" hidden="1" customHeight="1" x14ac:dyDescent="0.25">
      <c r="A647" s="138">
        <v>637</v>
      </c>
      <c r="B647" s="146" t="s">
        <v>2252</v>
      </c>
      <c r="C647" s="34" t="s">
        <v>32</v>
      </c>
      <c r="D647" s="113" t="s">
        <v>33</v>
      </c>
      <c r="E647" s="36">
        <v>438</v>
      </c>
      <c r="F647" s="56" t="s">
        <v>2765</v>
      </c>
      <c r="G647" s="122">
        <f t="shared" si="93"/>
        <v>387</v>
      </c>
      <c r="H647" s="37" t="s">
        <v>2301</v>
      </c>
      <c r="I647" s="122">
        <f t="shared" si="94"/>
        <v>252</v>
      </c>
      <c r="J647" s="39" t="s">
        <v>2302</v>
      </c>
      <c r="K647" s="122">
        <f t="shared" si="95"/>
        <v>55</v>
      </c>
      <c r="L647" s="126">
        <v>438</v>
      </c>
      <c r="M647" s="39" t="s">
        <v>2317</v>
      </c>
      <c r="N647" s="122">
        <f t="shared" si="96"/>
        <v>65</v>
      </c>
      <c r="O647" s="39" t="s">
        <v>2317</v>
      </c>
      <c r="P647" s="176">
        <v>1</v>
      </c>
      <c r="Q647" s="177">
        <v>42750</v>
      </c>
      <c r="R647" s="177">
        <v>42947</v>
      </c>
      <c r="S647" s="178">
        <f t="shared" si="102"/>
        <v>28.142857142857142</v>
      </c>
      <c r="T647" s="232">
        <v>1</v>
      </c>
      <c r="U647" s="180">
        <f t="shared" si="98"/>
        <v>28.142857142857142</v>
      </c>
      <c r="V647" s="181">
        <f t="shared" si="99"/>
        <v>0</v>
      </c>
      <c r="W647" s="181">
        <f t="shared" si="100"/>
        <v>0</v>
      </c>
      <c r="X647" s="56" t="s">
        <v>3615</v>
      </c>
      <c r="Y647" s="122">
        <f t="shared" si="97"/>
        <v>225</v>
      </c>
      <c r="Z647" s="332" t="s">
        <v>4114</v>
      </c>
      <c r="AA647" s="66" t="s">
        <v>2343</v>
      </c>
      <c r="AB647" s="163" t="s">
        <v>3886</v>
      </c>
      <c r="AC647" s="407"/>
    </row>
    <row r="648" spans="1:29" ht="152.25" hidden="1" customHeight="1" x14ac:dyDescent="0.25">
      <c r="A648" s="32">
        <v>638</v>
      </c>
      <c r="B648" s="33" t="s">
        <v>3420</v>
      </c>
      <c r="C648" s="42" t="s">
        <v>32</v>
      </c>
      <c r="D648" s="35" t="s">
        <v>33</v>
      </c>
      <c r="E648" s="36">
        <v>439</v>
      </c>
      <c r="F648" s="135" t="s">
        <v>3142</v>
      </c>
      <c r="G648" s="122">
        <f t="shared" si="93"/>
        <v>390</v>
      </c>
      <c r="H648" s="39" t="s">
        <v>3198</v>
      </c>
      <c r="I648" s="122">
        <f t="shared" si="94"/>
        <v>282</v>
      </c>
      <c r="J648" s="39" t="s">
        <v>3258</v>
      </c>
      <c r="K648" s="122">
        <f t="shared" si="95"/>
        <v>329</v>
      </c>
      <c r="L648" s="126">
        <v>439</v>
      </c>
      <c r="M648" s="39" t="s">
        <v>3315</v>
      </c>
      <c r="N648" s="122">
        <f t="shared" si="96"/>
        <v>44</v>
      </c>
      <c r="O648" s="39" t="s">
        <v>3364</v>
      </c>
      <c r="P648" s="176">
        <v>1</v>
      </c>
      <c r="Q648" s="177">
        <v>42962</v>
      </c>
      <c r="R648" s="177">
        <v>43085</v>
      </c>
      <c r="S648" s="178">
        <f t="shared" si="102"/>
        <v>17.571428571428573</v>
      </c>
      <c r="T648" s="179">
        <v>1</v>
      </c>
      <c r="U648" s="180">
        <f t="shared" si="98"/>
        <v>17.571428571428573</v>
      </c>
      <c r="V648" s="181">
        <f t="shared" si="99"/>
        <v>0</v>
      </c>
      <c r="W648" s="181">
        <f t="shared" si="100"/>
        <v>0</v>
      </c>
      <c r="X648" s="39" t="s">
        <v>3876</v>
      </c>
      <c r="Y648" s="123">
        <f t="shared" si="97"/>
        <v>374</v>
      </c>
      <c r="Z648" s="332" t="s">
        <v>1376</v>
      </c>
      <c r="AA648" s="137" t="s">
        <v>3498</v>
      </c>
      <c r="AB648" s="163" t="s">
        <v>3886</v>
      </c>
      <c r="AC648" s="407"/>
    </row>
    <row r="649" spans="1:29" ht="152.25" hidden="1" customHeight="1" x14ac:dyDescent="0.25">
      <c r="A649" s="32">
        <v>639</v>
      </c>
      <c r="B649" s="33" t="s">
        <v>3421</v>
      </c>
      <c r="C649" s="42" t="s">
        <v>32</v>
      </c>
      <c r="D649" s="35" t="s">
        <v>33</v>
      </c>
      <c r="E649" s="36">
        <v>440</v>
      </c>
      <c r="F649" s="135" t="s">
        <v>3143</v>
      </c>
      <c r="G649" s="122">
        <f t="shared" si="93"/>
        <v>390</v>
      </c>
      <c r="H649" s="39" t="s">
        <v>3199</v>
      </c>
      <c r="I649" s="122">
        <f t="shared" si="94"/>
        <v>146</v>
      </c>
      <c r="J649" s="39" t="s">
        <v>3258</v>
      </c>
      <c r="K649" s="122">
        <f t="shared" si="95"/>
        <v>329</v>
      </c>
      <c r="L649" s="126">
        <v>440</v>
      </c>
      <c r="M649" s="39" t="s">
        <v>3315</v>
      </c>
      <c r="N649" s="122">
        <f t="shared" si="96"/>
        <v>44</v>
      </c>
      <c r="O649" s="39" t="s">
        <v>3364</v>
      </c>
      <c r="P649" s="176">
        <v>1</v>
      </c>
      <c r="Q649" s="177">
        <v>42962</v>
      </c>
      <c r="R649" s="177">
        <v>43085</v>
      </c>
      <c r="S649" s="178">
        <f t="shared" si="102"/>
        <v>17.571428571428573</v>
      </c>
      <c r="T649" s="179">
        <v>1</v>
      </c>
      <c r="U649" s="180">
        <f t="shared" si="98"/>
        <v>17.571428571428573</v>
      </c>
      <c r="V649" s="181">
        <f t="shared" si="99"/>
        <v>0</v>
      </c>
      <c r="W649" s="181">
        <f t="shared" si="100"/>
        <v>0</v>
      </c>
      <c r="X649" s="39" t="s">
        <v>3876</v>
      </c>
      <c r="Y649" s="123">
        <f t="shared" si="97"/>
        <v>374</v>
      </c>
      <c r="Z649" s="332" t="s">
        <v>1376</v>
      </c>
      <c r="AA649" s="137" t="s">
        <v>3498</v>
      </c>
      <c r="AB649" s="163" t="s">
        <v>3886</v>
      </c>
      <c r="AC649" s="407"/>
    </row>
    <row r="650" spans="1:29" ht="151.5" hidden="1" customHeight="1" x14ac:dyDescent="0.25">
      <c r="A650" s="32">
        <v>640</v>
      </c>
      <c r="B650" s="33" t="s">
        <v>3422</v>
      </c>
      <c r="C650" s="42" t="s">
        <v>32</v>
      </c>
      <c r="D650" s="35" t="s">
        <v>33</v>
      </c>
      <c r="E650" s="36">
        <v>441</v>
      </c>
      <c r="F650" s="135" t="s">
        <v>3144</v>
      </c>
      <c r="G650" s="122">
        <f t="shared" si="93"/>
        <v>385</v>
      </c>
      <c r="H650" s="37" t="s">
        <v>3200</v>
      </c>
      <c r="I650" s="122">
        <f t="shared" si="94"/>
        <v>139</v>
      </c>
      <c r="J650" s="37" t="s">
        <v>3259</v>
      </c>
      <c r="K650" s="122">
        <f t="shared" si="95"/>
        <v>359</v>
      </c>
      <c r="L650" s="126">
        <v>441</v>
      </c>
      <c r="M650" s="39" t="s">
        <v>3772</v>
      </c>
      <c r="N650" s="122">
        <f t="shared" si="96"/>
        <v>39</v>
      </c>
      <c r="O650" s="39" t="s">
        <v>3365</v>
      </c>
      <c r="P650" s="202">
        <v>2</v>
      </c>
      <c r="Q650" s="177">
        <v>42962</v>
      </c>
      <c r="R650" s="177">
        <v>43100</v>
      </c>
      <c r="S650" s="178">
        <f t="shared" si="102"/>
        <v>19.714285714285715</v>
      </c>
      <c r="T650" s="179">
        <v>1</v>
      </c>
      <c r="U650" s="180">
        <f t="shared" si="98"/>
        <v>19.714285714285715</v>
      </c>
      <c r="V650" s="181">
        <f t="shared" si="99"/>
        <v>0</v>
      </c>
      <c r="W650" s="181">
        <f t="shared" si="100"/>
        <v>0</v>
      </c>
      <c r="X650" s="39" t="s">
        <v>3822</v>
      </c>
      <c r="Y650" s="123">
        <f t="shared" si="97"/>
        <v>385</v>
      </c>
      <c r="Z650" s="337" t="s">
        <v>3496</v>
      </c>
      <c r="AA650" s="137" t="s">
        <v>3498</v>
      </c>
      <c r="AB650" s="163" t="s">
        <v>3886</v>
      </c>
      <c r="AC650" s="407"/>
    </row>
    <row r="651" spans="1:29" ht="153" customHeight="1" x14ac:dyDescent="0.25">
      <c r="A651" s="32">
        <v>641</v>
      </c>
      <c r="B651" s="33" t="s">
        <v>3423</v>
      </c>
      <c r="C651" s="42" t="s">
        <v>32</v>
      </c>
      <c r="D651" s="35" t="s">
        <v>1747</v>
      </c>
      <c r="E651" s="36">
        <v>442</v>
      </c>
      <c r="F651" s="135" t="s">
        <v>3145</v>
      </c>
      <c r="G651" s="122">
        <f t="shared" ref="G651:G714" si="103">LEN(F651)</f>
        <v>390</v>
      </c>
      <c r="H651" s="37" t="s">
        <v>3201</v>
      </c>
      <c r="I651" s="122">
        <f t="shared" ref="I651:I714" si="104">LEN(H651)</f>
        <v>172</v>
      </c>
      <c r="J651" s="37" t="s">
        <v>3260</v>
      </c>
      <c r="K651" s="122">
        <f t="shared" ref="K651:K714" si="105">LEN(J651)</f>
        <v>243</v>
      </c>
      <c r="L651" s="126">
        <v>442</v>
      </c>
      <c r="M651" s="37" t="s">
        <v>3316</v>
      </c>
      <c r="N651" s="122">
        <f t="shared" ref="N651:N714" si="106">LEN(M651)</f>
        <v>32</v>
      </c>
      <c r="O651" s="136" t="s">
        <v>3866</v>
      </c>
      <c r="P651" s="235">
        <v>4</v>
      </c>
      <c r="Q651" s="236">
        <v>42979</v>
      </c>
      <c r="R651" s="236">
        <v>43100</v>
      </c>
      <c r="S651" s="178">
        <f t="shared" si="102"/>
        <v>17.285714285714285</v>
      </c>
      <c r="T651" s="179">
        <v>0.7</v>
      </c>
      <c r="U651" s="180">
        <f t="shared" si="98"/>
        <v>12.099999999999998</v>
      </c>
      <c r="V651" s="181">
        <f t="shared" si="99"/>
        <v>0</v>
      </c>
      <c r="W651" s="181">
        <f t="shared" si="100"/>
        <v>0</v>
      </c>
      <c r="X651" s="39" t="s">
        <v>3944</v>
      </c>
      <c r="Y651" s="123">
        <f t="shared" ref="Y651:Y714" si="107">LEN(X651)</f>
        <v>387</v>
      </c>
      <c r="Z651" s="337" t="s">
        <v>608</v>
      </c>
      <c r="AA651" s="137" t="s">
        <v>3498</v>
      </c>
      <c r="AB651" s="162" t="str">
        <f ca="1">IF($AD$1&gt;=R651,"VENCIDO","TÉRMINO")</f>
        <v>VENCIDO</v>
      </c>
      <c r="AC651" s="407"/>
    </row>
    <row r="652" spans="1:29" ht="195" customHeight="1" x14ac:dyDescent="0.25">
      <c r="A652" s="32">
        <v>642</v>
      </c>
      <c r="B652" s="339" t="s">
        <v>3424</v>
      </c>
      <c r="C652" s="352" t="s">
        <v>32</v>
      </c>
      <c r="D652" s="362" t="s">
        <v>3140</v>
      </c>
      <c r="E652" s="36"/>
      <c r="F652" s="354" t="s">
        <v>3145</v>
      </c>
      <c r="G652" s="122">
        <f t="shared" si="103"/>
        <v>390</v>
      </c>
      <c r="H652" s="355" t="s">
        <v>3634</v>
      </c>
      <c r="I652" s="122">
        <f t="shared" si="104"/>
        <v>173</v>
      </c>
      <c r="J652" s="355" t="s">
        <v>3202</v>
      </c>
      <c r="K652" s="122">
        <f t="shared" si="105"/>
        <v>390</v>
      </c>
      <c r="L652" s="126">
        <v>442</v>
      </c>
      <c r="M652" s="355" t="s">
        <v>3631</v>
      </c>
      <c r="N652" s="122">
        <f t="shared" si="106"/>
        <v>102</v>
      </c>
      <c r="O652" s="355" t="s">
        <v>3366</v>
      </c>
      <c r="P652" s="356">
        <v>4</v>
      </c>
      <c r="Q652" s="361">
        <v>42978</v>
      </c>
      <c r="R652" s="361">
        <v>43344</v>
      </c>
      <c r="S652" s="347">
        <f t="shared" si="102"/>
        <v>52.285714285714285</v>
      </c>
      <c r="T652" s="358">
        <v>0.5</v>
      </c>
      <c r="U652" s="349">
        <f t="shared" si="98"/>
        <v>26.142857142857142</v>
      </c>
      <c r="V652" s="350">
        <f t="shared" si="99"/>
        <v>0</v>
      </c>
      <c r="W652" s="350">
        <f t="shared" si="100"/>
        <v>0</v>
      </c>
      <c r="X652" s="359" t="s">
        <v>4310</v>
      </c>
      <c r="Y652" s="123">
        <f t="shared" si="107"/>
        <v>106</v>
      </c>
      <c r="Z652" s="332" t="s">
        <v>648</v>
      </c>
      <c r="AA652" s="137" t="s">
        <v>3498</v>
      </c>
      <c r="AB652" s="162" t="str">
        <f ca="1">IF($AD$1&gt;=R652,"VENCIDO","TÉRMINO")</f>
        <v>VENCIDO</v>
      </c>
      <c r="AC652" s="407"/>
    </row>
    <row r="653" spans="1:29" ht="165" hidden="1" customHeight="1" x14ac:dyDescent="0.25">
      <c r="A653" s="32">
        <v>643</v>
      </c>
      <c r="B653" s="33" t="s">
        <v>3425</v>
      </c>
      <c r="C653" s="42" t="s">
        <v>32</v>
      </c>
      <c r="D653" s="35" t="s">
        <v>3140</v>
      </c>
      <c r="E653" s="36"/>
      <c r="F653" s="135" t="s">
        <v>3145</v>
      </c>
      <c r="G653" s="122">
        <f t="shared" si="103"/>
        <v>390</v>
      </c>
      <c r="H653" s="37" t="s">
        <v>3634</v>
      </c>
      <c r="I653" s="122">
        <f t="shared" si="104"/>
        <v>173</v>
      </c>
      <c r="J653" s="37" t="s">
        <v>3203</v>
      </c>
      <c r="K653" s="122">
        <f t="shared" si="105"/>
        <v>387</v>
      </c>
      <c r="L653" s="126">
        <v>442</v>
      </c>
      <c r="M653" s="37" t="s">
        <v>3632</v>
      </c>
      <c r="N653" s="122">
        <f t="shared" si="106"/>
        <v>113</v>
      </c>
      <c r="O653" s="136" t="s">
        <v>3367</v>
      </c>
      <c r="P653" s="235">
        <v>1</v>
      </c>
      <c r="Q653" s="236">
        <v>42978</v>
      </c>
      <c r="R653" s="236">
        <v>43344</v>
      </c>
      <c r="S653" s="178">
        <f t="shared" si="102"/>
        <v>52.285714285714285</v>
      </c>
      <c r="T653" s="179">
        <v>1</v>
      </c>
      <c r="U653" s="180">
        <f t="shared" si="98"/>
        <v>52.285714285714285</v>
      </c>
      <c r="V653" s="181">
        <f t="shared" si="99"/>
        <v>0</v>
      </c>
      <c r="W653" s="181">
        <f t="shared" si="100"/>
        <v>0</v>
      </c>
      <c r="X653" s="39" t="s">
        <v>3860</v>
      </c>
      <c r="Y653" s="123">
        <f t="shared" si="107"/>
        <v>70</v>
      </c>
      <c r="Z653" s="332" t="s">
        <v>648</v>
      </c>
      <c r="AA653" s="137" t="s">
        <v>3498</v>
      </c>
      <c r="AB653" s="163" t="s">
        <v>3886</v>
      </c>
      <c r="AC653" s="407"/>
    </row>
    <row r="654" spans="1:29" ht="153" hidden="1" customHeight="1" x14ac:dyDescent="0.25">
      <c r="A654" s="32">
        <v>644</v>
      </c>
      <c r="B654" s="33" t="s">
        <v>3426</v>
      </c>
      <c r="C654" s="42" t="s">
        <v>32</v>
      </c>
      <c r="D654" s="35" t="s">
        <v>3140</v>
      </c>
      <c r="E654" s="36"/>
      <c r="F654" s="135" t="s">
        <v>3145</v>
      </c>
      <c r="G654" s="122">
        <f t="shared" si="103"/>
        <v>390</v>
      </c>
      <c r="H654" s="37" t="s">
        <v>3634</v>
      </c>
      <c r="I654" s="122">
        <f t="shared" si="104"/>
        <v>173</v>
      </c>
      <c r="J654" s="37" t="s">
        <v>3204</v>
      </c>
      <c r="K654" s="122">
        <f t="shared" si="105"/>
        <v>208</v>
      </c>
      <c r="L654" s="126">
        <v>442</v>
      </c>
      <c r="M654" s="37" t="s">
        <v>3633</v>
      </c>
      <c r="N654" s="122">
        <f t="shared" si="106"/>
        <v>97</v>
      </c>
      <c r="O654" s="136" t="s">
        <v>3368</v>
      </c>
      <c r="P654" s="235">
        <v>6</v>
      </c>
      <c r="Q654" s="236">
        <v>42978</v>
      </c>
      <c r="R654" s="236">
        <v>43344</v>
      </c>
      <c r="S654" s="178">
        <f t="shared" si="102"/>
        <v>52.285714285714285</v>
      </c>
      <c r="T654" s="179">
        <v>1</v>
      </c>
      <c r="U654" s="180">
        <f t="shared" si="98"/>
        <v>52.285714285714285</v>
      </c>
      <c r="V654" s="181">
        <f t="shared" si="99"/>
        <v>0</v>
      </c>
      <c r="W654" s="181">
        <f t="shared" si="100"/>
        <v>0</v>
      </c>
      <c r="X654" s="39" t="s">
        <v>3861</v>
      </c>
      <c r="Y654" s="123">
        <f t="shared" si="107"/>
        <v>384</v>
      </c>
      <c r="Z654" s="332" t="s">
        <v>648</v>
      </c>
      <c r="AA654" s="137" t="s">
        <v>3498</v>
      </c>
      <c r="AB654" s="163" t="s">
        <v>3886</v>
      </c>
      <c r="AC654" s="407"/>
    </row>
    <row r="655" spans="1:29" ht="151.5" customHeight="1" x14ac:dyDescent="0.25">
      <c r="A655" s="32">
        <v>645</v>
      </c>
      <c r="B655" s="339" t="s">
        <v>3427</v>
      </c>
      <c r="C655" s="352" t="s">
        <v>32</v>
      </c>
      <c r="D655" s="362" t="s">
        <v>33</v>
      </c>
      <c r="E655" s="36">
        <v>443</v>
      </c>
      <c r="F655" s="354" t="s">
        <v>3146</v>
      </c>
      <c r="G655" s="122">
        <f t="shared" si="103"/>
        <v>378</v>
      </c>
      <c r="H655" s="355" t="s">
        <v>3205</v>
      </c>
      <c r="I655" s="122">
        <f t="shared" si="104"/>
        <v>156</v>
      </c>
      <c r="J655" s="355" t="s">
        <v>3261</v>
      </c>
      <c r="K655" s="122">
        <f t="shared" si="105"/>
        <v>208</v>
      </c>
      <c r="L655" s="126">
        <v>443</v>
      </c>
      <c r="M655" s="360" t="s">
        <v>3317</v>
      </c>
      <c r="N655" s="122">
        <f t="shared" si="106"/>
        <v>66</v>
      </c>
      <c r="O655" s="360" t="s">
        <v>3369</v>
      </c>
      <c r="P655" s="356">
        <v>1</v>
      </c>
      <c r="Q655" s="361">
        <v>43069</v>
      </c>
      <c r="R655" s="361">
        <v>43434</v>
      </c>
      <c r="S655" s="347">
        <f t="shared" si="102"/>
        <v>52.142857142857146</v>
      </c>
      <c r="T655" s="358">
        <v>0.4</v>
      </c>
      <c r="U655" s="349">
        <f t="shared" si="98"/>
        <v>20.857142857142861</v>
      </c>
      <c r="V655" s="350">
        <f t="shared" si="99"/>
        <v>0</v>
      </c>
      <c r="W655" s="350">
        <f t="shared" si="100"/>
        <v>0</v>
      </c>
      <c r="X655" s="359" t="s">
        <v>3863</v>
      </c>
      <c r="Y655" s="123">
        <f t="shared" si="107"/>
        <v>61</v>
      </c>
      <c r="Z655" s="332" t="s">
        <v>648</v>
      </c>
      <c r="AA655" s="137" t="s">
        <v>3498</v>
      </c>
      <c r="AB655" s="166" t="str">
        <f ca="1">IF($AD$1&gt;=R655,"VENCIDO","TÉRMINO")</f>
        <v>VENCIDO</v>
      </c>
      <c r="AC655" s="407"/>
    </row>
    <row r="656" spans="1:29" ht="151.5" customHeight="1" x14ac:dyDescent="0.25">
      <c r="A656" s="32">
        <v>646</v>
      </c>
      <c r="B656" s="339" t="s">
        <v>3428</v>
      </c>
      <c r="C656" s="352" t="s">
        <v>32</v>
      </c>
      <c r="D656" s="362" t="s">
        <v>33</v>
      </c>
      <c r="E656" s="36"/>
      <c r="F656" s="354" t="s">
        <v>3146</v>
      </c>
      <c r="G656" s="122">
        <f t="shared" si="103"/>
        <v>378</v>
      </c>
      <c r="H656" s="355" t="s">
        <v>3205</v>
      </c>
      <c r="I656" s="122">
        <f t="shared" si="104"/>
        <v>156</v>
      </c>
      <c r="J656" s="355" t="s">
        <v>3262</v>
      </c>
      <c r="K656" s="122">
        <f t="shared" si="105"/>
        <v>145</v>
      </c>
      <c r="L656" s="126">
        <v>443</v>
      </c>
      <c r="M656" s="404" t="s">
        <v>3318</v>
      </c>
      <c r="N656" s="122">
        <f t="shared" si="106"/>
        <v>37</v>
      </c>
      <c r="O656" s="404" t="s">
        <v>3370</v>
      </c>
      <c r="P656" s="356">
        <v>1</v>
      </c>
      <c r="Q656" s="361">
        <v>43069</v>
      </c>
      <c r="R656" s="361">
        <v>43434</v>
      </c>
      <c r="S656" s="347">
        <f t="shared" si="102"/>
        <v>52.142857142857146</v>
      </c>
      <c r="T656" s="358">
        <v>0.8</v>
      </c>
      <c r="U656" s="349">
        <f t="shared" ref="U656:U719" si="108">+S656*T656</f>
        <v>41.714285714285722</v>
      </c>
      <c r="V656" s="350">
        <f t="shared" ref="V656:V719" si="109">IF(R656&lt;=$C$5,U656,0)</f>
        <v>0</v>
      </c>
      <c r="W656" s="350">
        <f t="shared" ref="W656:W719" si="110">IF($C$5&gt;=R656,S656,0)</f>
        <v>0</v>
      </c>
      <c r="X656" s="359" t="s">
        <v>3862</v>
      </c>
      <c r="Y656" s="123">
        <f t="shared" si="107"/>
        <v>110</v>
      </c>
      <c r="Z656" s="332" t="s">
        <v>648</v>
      </c>
      <c r="AA656" s="137" t="s">
        <v>3498</v>
      </c>
      <c r="AB656" s="166" t="str">
        <f ca="1">IF($AD$1&gt;=R656,"VENCIDO","TÉRMINO")</f>
        <v>VENCIDO</v>
      </c>
      <c r="AC656" s="407"/>
    </row>
    <row r="657" spans="1:29" ht="151.5" customHeight="1" x14ac:dyDescent="0.25">
      <c r="A657" s="32">
        <v>647</v>
      </c>
      <c r="B657" s="339" t="s">
        <v>3429</v>
      </c>
      <c r="C657" s="352" t="s">
        <v>32</v>
      </c>
      <c r="D657" s="362" t="s">
        <v>33</v>
      </c>
      <c r="E657" s="36"/>
      <c r="F657" s="354" t="s">
        <v>3146</v>
      </c>
      <c r="G657" s="122">
        <f t="shared" si="103"/>
        <v>378</v>
      </c>
      <c r="H657" s="355" t="s">
        <v>3205</v>
      </c>
      <c r="I657" s="122">
        <f t="shared" si="104"/>
        <v>156</v>
      </c>
      <c r="J657" s="355" t="s">
        <v>3263</v>
      </c>
      <c r="K657" s="122">
        <f t="shared" si="105"/>
        <v>192</v>
      </c>
      <c r="L657" s="126">
        <v>443</v>
      </c>
      <c r="M657" s="360" t="s">
        <v>3319</v>
      </c>
      <c r="N657" s="122">
        <f t="shared" si="106"/>
        <v>78</v>
      </c>
      <c r="O657" s="360" t="s">
        <v>3371</v>
      </c>
      <c r="P657" s="356">
        <v>2</v>
      </c>
      <c r="Q657" s="361">
        <v>43069</v>
      </c>
      <c r="R657" s="361">
        <v>43434</v>
      </c>
      <c r="S657" s="347">
        <f t="shared" si="102"/>
        <v>52.142857142857146</v>
      </c>
      <c r="T657" s="358">
        <v>0.8</v>
      </c>
      <c r="U657" s="349">
        <f t="shared" si="108"/>
        <v>41.714285714285722</v>
      </c>
      <c r="V657" s="350">
        <f t="shared" si="109"/>
        <v>0</v>
      </c>
      <c r="W657" s="350">
        <f t="shared" si="110"/>
        <v>0</v>
      </c>
      <c r="X657" s="359" t="s">
        <v>4293</v>
      </c>
      <c r="Y657" s="123">
        <f t="shared" si="107"/>
        <v>124</v>
      </c>
      <c r="Z657" s="332" t="s">
        <v>648</v>
      </c>
      <c r="AA657" s="137" t="s">
        <v>3498</v>
      </c>
      <c r="AB657" s="166" t="str">
        <f ca="1">IF($AD$1&gt;=R657,"VENCIDO","TÉRMINO")</f>
        <v>VENCIDO</v>
      </c>
      <c r="AC657" s="407"/>
    </row>
    <row r="658" spans="1:29" ht="153" hidden="1" customHeight="1" x14ac:dyDescent="0.25">
      <c r="A658" s="32">
        <v>648</v>
      </c>
      <c r="B658" s="33" t="s">
        <v>3430</v>
      </c>
      <c r="C658" s="42" t="s">
        <v>32</v>
      </c>
      <c r="D658" s="113" t="s">
        <v>1728</v>
      </c>
      <c r="E658" s="36">
        <v>444</v>
      </c>
      <c r="F658" s="135" t="s">
        <v>3147</v>
      </c>
      <c r="G658" s="122">
        <f t="shared" si="103"/>
        <v>377</v>
      </c>
      <c r="H658" s="37" t="s">
        <v>3206</v>
      </c>
      <c r="I658" s="122">
        <f t="shared" si="104"/>
        <v>298</v>
      </c>
      <c r="J658" s="37" t="s">
        <v>3264</v>
      </c>
      <c r="K658" s="122">
        <f t="shared" si="105"/>
        <v>255</v>
      </c>
      <c r="L658" s="126">
        <v>444</v>
      </c>
      <c r="M658" s="37" t="s">
        <v>3320</v>
      </c>
      <c r="N658" s="122">
        <f t="shared" si="106"/>
        <v>317</v>
      </c>
      <c r="O658" s="237" t="s">
        <v>3372</v>
      </c>
      <c r="P658" s="238" t="s">
        <v>3373</v>
      </c>
      <c r="Q658" s="236">
        <v>42979</v>
      </c>
      <c r="R658" s="236">
        <v>43311</v>
      </c>
      <c r="S658" s="178">
        <f t="shared" si="102"/>
        <v>47.428571428571431</v>
      </c>
      <c r="T658" s="179">
        <v>1</v>
      </c>
      <c r="U658" s="180">
        <f t="shared" si="108"/>
        <v>47.428571428571431</v>
      </c>
      <c r="V658" s="181">
        <f t="shared" si="109"/>
        <v>0</v>
      </c>
      <c r="W658" s="181">
        <f t="shared" si="110"/>
        <v>0</v>
      </c>
      <c r="X658" s="39" t="s">
        <v>3591</v>
      </c>
      <c r="Y658" s="123">
        <f t="shared" si="107"/>
        <v>354</v>
      </c>
      <c r="Z658" s="337" t="s">
        <v>3136</v>
      </c>
      <c r="AA658" s="137" t="s">
        <v>3498</v>
      </c>
      <c r="AB658" s="163" t="s">
        <v>3886</v>
      </c>
      <c r="AC658" s="407"/>
    </row>
    <row r="659" spans="1:29" ht="153" hidden="1" customHeight="1" x14ac:dyDescent="0.25">
      <c r="A659" s="32">
        <v>649</v>
      </c>
      <c r="B659" s="33" t="s">
        <v>3431</v>
      </c>
      <c r="C659" s="42" t="s">
        <v>32</v>
      </c>
      <c r="D659" s="113" t="s">
        <v>1775</v>
      </c>
      <c r="E659" s="36">
        <v>445</v>
      </c>
      <c r="F659" s="135" t="s">
        <v>3148</v>
      </c>
      <c r="G659" s="122">
        <f t="shared" si="103"/>
        <v>390</v>
      </c>
      <c r="H659" s="37" t="s">
        <v>3207</v>
      </c>
      <c r="I659" s="122">
        <f t="shared" si="104"/>
        <v>257</v>
      </c>
      <c r="J659" s="37" t="s">
        <v>3265</v>
      </c>
      <c r="K659" s="122">
        <f t="shared" si="105"/>
        <v>138</v>
      </c>
      <c r="L659" s="126">
        <v>445</v>
      </c>
      <c r="M659" s="37" t="s">
        <v>3321</v>
      </c>
      <c r="N659" s="122">
        <f t="shared" si="106"/>
        <v>31</v>
      </c>
      <c r="O659" s="37" t="s">
        <v>3374</v>
      </c>
      <c r="P659" s="235">
        <v>3</v>
      </c>
      <c r="Q659" s="236">
        <v>42979</v>
      </c>
      <c r="R659" s="236">
        <v>43100</v>
      </c>
      <c r="S659" s="178">
        <f t="shared" si="102"/>
        <v>17.285714285714285</v>
      </c>
      <c r="T659" s="179">
        <v>1</v>
      </c>
      <c r="U659" s="180">
        <f t="shared" si="108"/>
        <v>17.285714285714285</v>
      </c>
      <c r="V659" s="181">
        <f t="shared" si="109"/>
        <v>0</v>
      </c>
      <c r="W659" s="181">
        <f t="shared" si="110"/>
        <v>0</v>
      </c>
      <c r="X659" s="39" t="s">
        <v>3787</v>
      </c>
      <c r="Y659" s="123">
        <f t="shared" si="107"/>
        <v>362</v>
      </c>
      <c r="Z659" s="337" t="s">
        <v>3136</v>
      </c>
      <c r="AA659" s="137" t="s">
        <v>3498</v>
      </c>
      <c r="AB659" s="163" t="s">
        <v>3886</v>
      </c>
      <c r="AC659" s="407"/>
    </row>
    <row r="660" spans="1:29" ht="153" hidden="1" customHeight="1" x14ac:dyDescent="0.25">
      <c r="A660" s="32">
        <v>650</v>
      </c>
      <c r="B660" s="33" t="s">
        <v>3432</v>
      </c>
      <c r="C660" s="42" t="s">
        <v>32</v>
      </c>
      <c r="D660" s="35" t="s">
        <v>3141</v>
      </c>
      <c r="E660" s="36"/>
      <c r="F660" s="135" t="s">
        <v>3148</v>
      </c>
      <c r="G660" s="122">
        <f t="shared" si="103"/>
        <v>390</v>
      </c>
      <c r="H660" s="37" t="s">
        <v>3207</v>
      </c>
      <c r="I660" s="122">
        <f t="shared" si="104"/>
        <v>257</v>
      </c>
      <c r="J660" s="37" t="s">
        <v>3266</v>
      </c>
      <c r="K660" s="122">
        <f t="shared" si="105"/>
        <v>162</v>
      </c>
      <c r="L660" s="126">
        <v>445</v>
      </c>
      <c r="M660" s="37" t="s">
        <v>3322</v>
      </c>
      <c r="N660" s="122">
        <f t="shared" si="106"/>
        <v>111</v>
      </c>
      <c r="O660" s="118" t="s">
        <v>3375</v>
      </c>
      <c r="P660" s="235">
        <v>3</v>
      </c>
      <c r="Q660" s="236">
        <v>42979</v>
      </c>
      <c r="R660" s="236">
        <v>43281</v>
      </c>
      <c r="S660" s="178">
        <f t="shared" si="102"/>
        <v>43.142857142857146</v>
      </c>
      <c r="T660" s="179">
        <v>1</v>
      </c>
      <c r="U660" s="180">
        <f t="shared" si="108"/>
        <v>43.142857142857146</v>
      </c>
      <c r="V660" s="181">
        <f t="shared" si="109"/>
        <v>0</v>
      </c>
      <c r="W660" s="181">
        <f t="shared" si="110"/>
        <v>0</v>
      </c>
      <c r="X660" s="39" t="s">
        <v>3620</v>
      </c>
      <c r="Y660" s="123">
        <f t="shared" si="107"/>
        <v>181</v>
      </c>
      <c r="Z660" s="337" t="s">
        <v>3136</v>
      </c>
      <c r="AA660" s="137" t="s">
        <v>3498</v>
      </c>
      <c r="AB660" s="163" t="s">
        <v>3886</v>
      </c>
      <c r="AC660" s="407"/>
    </row>
    <row r="661" spans="1:29" ht="152.25" hidden="1" customHeight="1" x14ac:dyDescent="0.25">
      <c r="A661" s="32">
        <v>651</v>
      </c>
      <c r="B661" s="33" t="s">
        <v>3433</v>
      </c>
      <c r="C661" s="42" t="s">
        <v>32</v>
      </c>
      <c r="D661" s="35" t="s">
        <v>33</v>
      </c>
      <c r="E661" s="36">
        <v>446</v>
      </c>
      <c r="F661" s="135" t="s">
        <v>3149</v>
      </c>
      <c r="G661" s="122">
        <f t="shared" si="103"/>
        <v>389</v>
      </c>
      <c r="H661" s="37" t="s">
        <v>3208</v>
      </c>
      <c r="I661" s="122">
        <f t="shared" si="104"/>
        <v>150</v>
      </c>
      <c r="J661" s="37" t="s">
        <v>3267</v>
      </c>
      <c r="K661" s="122">
        <f t="shared" si="105"/>
        <v>188</v>
      </c>
      <c r="L661" s="126">
        <v>446</v>
      </c>
      <c r="M661" s="37" t="s">
        <v>3323</v>
      </c>
      <c r="N661" s="122">
        <f t="shared" si="106"/>
        <v>107</v>
      </c>
      <c r="O661" s="239" t="s">
        <v>3376</v>
      </c>
      <c r="P661" s="235">
        <v>1</v>
      </c>
      <c r="Q661" s="240">
        <v>42979</v>
      </c>
      <c r="R661" s="240">
        <v>43312</v>
      </c>
      <c r="S661" s="178">
        <f t="shared" si="102"/>
        <v>47.571428571428569</v>
      </c>
      <c r="T661" s="179">
        <v>1</v>
      </c>
      <c r="U661" s="180">
        <f t="shared" si="108"/>
        <v>47.571428571428569</v>
      </c>
      <c r="V661" s="181">
        <f t="shared" si="109"/>
        <v>0</v>
      </c>
      <c r="W661" s="181">
        <f t="shared" si="110"/>
        <v>0</v>
      </c>
      <c r="X661" s="39" t="s">
        <v>3827</v>
      </c>
      <c r="Y661" s="123">
        <f t="shared" si="107"/>
        <v>342</v>
      </c>
      <c r="Z661" s="337" t="s">
        <v>3136</v>
      </c>
      <c r="AA661" s="137" t="s">
        <v>3498</v>
      </c>
      <c r="AB661" s="163" t="s">
        <v>3886</v>
      </c>
      <c r="AC661" s="407"/>
    </row>
    <row r="662" spans="1:29" ht="152.25" hidden="1" customHeight="1" x14ac:dyDescent="0.25">
      <c r="A662" s="32">
        <v>652</v>
      </c>
      <c r="B662" s="33" t="s">
        <v>3434</v>
      </c>
      <c r="C662" s="42" t="s">
        <v>32</v>
      </c>
      <c r="D662" s="35" t="s">
        <v>33</v>
      </c>
      <c r="E662" s="36">
        <v>447</v>
      </c>
      <c r="F662" s="135" t="s">
        <v>3150</v>
      </c>
      <c r="G662" s="122">
        <f t="shared" si="103"/>
        <v>390</v>
      </c>
      <c r="H662" s="169" t="s">
        <v>3209</v>
      </c>
      <c r="I662" s="122">
        <f t="shared" si="104"/>
        <v>338</v>
      </c>
      <c r="J662" s="169" t="s">
        <v>3268</v>
      </c>
      <c r="K662" s="122">
        <f t="shared" si="105"/>
        <v>169</v>
      </c>
      <c r="L662" s="126">
        <v>447</v>
      </c>
      <c r="M662" s="169" t="s">
        <v>3324</v>
      </c>
      <c r="N662" s="122">
        <f t="shared" si="106"/>
        <v>191</v>
      </c>
      <c r="O662" s="241" t="s">
        <v>3377</v>
      </c>
      <c r="P662" s="235">
        <v>2</v>
      </c>
      <c r="Q662" s="236">
        <v>42948</v>
      </c>
      <c r="R662" s="236">
        <v>43100</v>
      </c>
      <c r="S662" s="178">
        <f t="shared" si="102"/>
        <v>21.714285714285715</v>
      </c>
      <c r="T662" s="179">
        <v>1</v>
      </c>
      <c r="U662" s="180">
        <f t="shared" si="108"/>
        <v>21.714285714285715</v>
      </c>
      <c r="V662" s="181">
        <f t="shared" si="109"/>
        <v>0</v>
      </c>
      <c r="W662" s="181">
        <f t="shared" si="110"/>
        <v>0</v>
      </c>
      <c r="X662" s="39" t="s">
        <v>3870</v>
      </c>
      <c r="Y662" s="123">
        <f t="shared" si="107"/>
        <v>333</v>
      </c>
      <c r="Z662" s="337" t="s">
        <v>3136</v>
      </c>
      <c r="AA662" s="137" t="s">
        <v>3498</v>
      </c>
      <c r="AB662" s="163" t="s">
        <v>3886</v>
      </c>
      <c r="AC662" s="407"/>
    </row>
    <row r="663" spans="1:29" ht="152.25" hidden="1" customHeight="1" x14ac:dyDescent="0.25">
      <c r="A663" s="32">
        <v>653</v>
      </c>
      <c r="B663" s="33" t="s">
        <v>3435</v>
      </c>
      <c r="C663" s="42" t="s">
        <v>32</v>
      </c>
      <c r="D663" s="35" t="s">
        <v>33</v>
      </c>
      <c r="E663" s="36">
        <v>448</v>
      </c>
      <c r="F663" s="135" t="s">
        <v>3151</v>
      </c>
      <c r="G663" s="122">
        <f t="shared" si="103"/>
        <v>388</v>
      </c>
      <c r="H663" s="37" t="s">
        <v>3210</v>
      </c>
      <c r="I663" s="122">
        <f t="shared" si="104"/>
        <v>390</v>
      </c>
      <c r="J663" s="37" t="s">
        <v>3269</v>
      </c>
      <c r="K663" s="122">
        <f t="shared" si="105"/>
        <v>281</v>
      </c>
      <c r="L663" s="126">
        <v>448</v>
      </c>
      <c r="M663" s="37" t="s">
        <v>3325</v>
      </c>
      <c r="N663" s="122">
        <f t="shared" si="106"/>
        <v>263</v>
      </c>
      <c r="O663" s="37" t="s">
        <v>3378</v>
      </c>
      <c r="P663" s="238" t="s">
        <v>3373</v>
      </c>
      <c r="Q663" s="236">
        <v>43009</v>
      </c>
      <c r="R663" s="236">
        <v>43374</v>
      </c>
      <c r="S663" s="178">
        <f t="shared" si="102"/>
        <v>52.142857142857146</v>
      </c>
      <c r="T663" s="179">
        <v>1</v>
      </c>
      <c r="U663" s="180">
        <f t="shared" si="108"/>
        <v>52.142857142857146</v>
      </c>
      <c r="V663" s="181">
        <f t="shared" si="109"/>
        <v>0</v>
      </c>
      <c r="W663" s="181">
        <f t="shared" si="110"/>
        <v>0</v>
      </c>
      <c r="X663" s="39" t="s">
        <v>3871</v>
      </c>
      <c r="Y663" s="123">
        <f t="shared" si="107"/>
        <v>385</v>
      </c>
      <c r="Z663" s="337" t="s">
        <v>3136</v>
      </c>
      <c r="AA663" s="137" t="s">
        <v>3498</v>
      </c>
      <c r="AB663" s="163" t="s">
        <v>3886</v>
      </c>
      <c r="AC663" s="407"/>
    </row>
    <row r="664" spans="1:29" ht="153" hidden="1" customHeight="1" x14ac:dyDescent="0.25">
      <c r="A664" s="32">
        <v>654</v>
      </c>
      <c r="B664" s="33" t="s">
        <v>3436</v>
      </c>
      <c r="C664" s="42" t="s">
        <v>32</v>
      </c>
      <c r="D664" s="35" t="s">
        <v>33</v>
      </c>
      <c r="E664" s="36">
        <v>449</v>
      </c>
      <c r="F664" s="135" t="s">
        <v>3152</v>
      </c>
      <c r="G664" s="122">
        <f t="shared" si="103"/>
        <v>389</v>
      </c>
      <c r="H664" s="37" t="s">
        <v>3211</v>
      </c>
      <c r="I664" s="122">
        <f t="shared" si="104"/>
        <v>144</v>
      </c>
      <c r="J664" s="172" t="s">
        <v>3270</v>
      </c>
      <c r="K664" s="122">
        <f t="shared" si="105"/>
        <v>331</v>
      </c>
      <c r="L664" s="126">
        <v>449</v>
      </c>
      <c r="M664" s="37" t="s">
        <v>3326</v>
      </c>
      <c r="N664" s="122">
        <f t="shared" si="106"/>
        <v>135</v>
      </c>
      <c r="O664" s="37" t="s">
        <v>3379</v>
      </c>
      <c r="P664" s="242">
        <v>4</v>
      </c>
      <c r="Q664" s="236">
        <v>42962</v>
      </c>
      <c r="R664" s="236">
        <v>43100</v>
      </c>
      <c r="S664" s="178">
        <f t="shared" si="102"/>
        <v>19.714285714285715</v>
      </c>
      <c r="T664" s="179">
        <v>1</v>
      </c>
      <c r="U664" s="180">
        <f t="shared" si="108"/>
        <v>19.714285714285715</v>
      </c>
      <c r="V664" s="181">
        <f t="shared" si="109"/>
        <v>0</v>
      </c>
      <c r="W664" s="181">
        <f t="shared" si="110"/>
        <v>0</v>
      </c>
      <c r="X664" s="39" t="s">
        <v>3596</v>
      </c>
      <c r="Y664" s="123">
        <f t="shared" si="107"/>
        <v>275</v>
      </c>
      <c r="Z664" s="337" t="s">
        <v>3138</v>
      </c>
      <c r="AA664" s="137" t="s">
        <v>3498</v>
      </c>
      <c r="AB664" s="163" t="s">
        <v>3886</v>
      </c>
      <c r="AC664" s="407"/>
    </row>
    <row r="665" spans="1:29" ht="153" customHeight="1" x14ac:dyDescent="0.25">
      <c r="A665" s="32">
        <v>655</v>
      </c>
      <c r="B665" s="33" t="s">
        <v>3437</v>
      </c>
      <c r="C665" s="42" t="s">
        <v>32</v>
      </c>
      <c r="D665" s="113" t="s">
        <v>1775</v>
      </c>
      <c r="E665" s="36">
        <v>450</v>
      </c>
      <c r="F665" s="135" t="s">
        <v>3153</v>
      </c>
      <c r="G665" s="122">
        <f t="shared" si="103"/>
        <v>390</v>
      </c>
      <c r="H665" s="37" t="s">
        <v>3212</v>
      </c>
      <c r="I665" s="122">
        <f t="shared" si="104"/>
        <v>315</v>
      </c>
      <c r="J665" s="37" t="s">
        <v>3907</v>
      </c>
      <c r="K665" s="122">
        <f t="shared" si="105"/>
        <v>276</v>
      </c>
      <c r="L665" s="126">
        <v>450</v>
      </c>
      <c r="M665" s="37" t="s">
        <v>3908</v>
      </c>
      <c r="N665" s="122">
        <f t="shared" si="106"/>
        <v>115</v>
      </c>
      <c r="O665" s="37" t="s">
        <v>3909</v>
      </c>
      <c r="P665" s="202">
        <v>3</v>
      </c>
      <c r="Q665" s="203">
        <v>43296</v>
      </c>
      <c r="R665" s="203">
        <v>43464</v>
      </c>
      <c r="S665" s="178">
        <f t="shared" si="102"/>
        <v>24</v>
      </c>
      <c r="T665" s="179">
        <v>0.1</v>
      </c>
      <c r="U665" s="180">
        <f t="shared" si="108"/>
        <v>2.4000000000000004</v>
      </c>
      <c r="V665" s="181">
        <f t="shared" si="109"/>
        <v>0</v>
      </c>
      <c r="W665" s="181">
        <f t="shared" si="110"/>
        <v>0</v>
      </c>
      <c r="X665" s="39" t="s">
        <v>2704</v>
      </c>
      <c r="Y665" s="123">
        <f t="shared" si="107"/>
        <v>156</v>
      </c>
      <c r="Z665" s="332" t="s">
        <v>2888</v>
      </c>
      <c r="AA665" s="137" t="s">
        <v>3498</v>
      </c>
      <c r="AB665" s="166" t="str">
        <f ca="1">IF($AD$1&gt;=R665,"VENCIDO","TÉRMINO")</f>
        <v>VENCIDO</v>
      </c>
      <c r="AC665" s="407"/>
    </row>
    <row r="666" spans="1:29" ht="153" hidden="1" customHeight="1" x14ac:dyDescent="0.25">
      <c r="A666" s="32">
        <v>656</v>
      </c>
      <c r="B666" s="33" t="s">
        <v>3438</v>
      </c>
      <c r="C666" s="42" t="s">
        <v>32</v>
      </c>
      <c r="D666" s="35" t="s">
        <v>3141</v>
      </c>
      <c r="E666" s="36"/>
      <c r="F666" s="135" t="s">
        <v>3153</v>
      </c>
      <c r="G666" s="122">
        <f t="shared" si="103"/>
        <v>390</v>
      </c>
      <c r="H666" s="37" t="s">
        <v>3212</v>
      </c>
      <c r="I666" s="122">
        <f t="shared" si="104"/>
        <v>315</v>
      </c>
      <c r="J666" s="37" t="s">
        <v>3271</v>
      </c>
      <c r="K666" s="122">
        <f t="shared" si="105"/>
        <v>257</v>
      </c>
      <c r="L666" s="126">
        <v>450</v>
      </c>
      <c r="M666" s="37" t="s">
        <v>3327</v>
      </c>
      <c r="N666" s="122">
        <f t="shared" si="106"/>
        <v>116</v>
      </c>
      <c r="O666" s="37" t="s">
        <v>3380</v>
      </c>
      <c r="P666" s="202">
        <v>3</v>
      </c>
      <c r="Q666" s="203">
        <v>42948</v>
      </c>
      <c r="R666" s="203">
        <v>43100</v>
      </c>
      <c r="S666" s="178">
        <f t="shared" si="102"/>
        <v>21.714285714285715</v>
      </c>
      <c r="T666" s="179">
        <v>1</v>
      </c>
      <c r="U666" s="180">
        <f t="shared" si="108"/>
        <v>21.714285714285715</v>
      </c>
      <c r="V666" s="181">
        <f t="shared" si="109"/>
        <v>0</v>
      </c>
      <c r="W666" s="181">
        <f t="shared" si="110"/>
        <v>0</v>
      </c>
      <c r="X666" s="39" t="s">
        <v>3889</v>
      </c>
      <c r="Y666" s="123">
        <f t="shared" si="107"/>
        <v>385</v>
      </c>
      <c r="Z666" s="332" t="s">
        <v>2888</v>
      </c>
      <c r="AA666" s="137" t="s">
        <v>3498</v>
      </c>
      <c r="AB666" s="163" t="s">
        <v>3886</v>
      </c>
      <c r="AC666" s="407"/>
    </row>
    <row r="667" spans="1:29" ht="165" hidden="1" customHeight="1" x14ac:dyDescent="0.25">
      <c r="A667" s="32">
        <v>657</v>
      </c>
      <c r="B667" s="33" t="s">
        <v>3439</v>
      </c>
      <c r="C667" s="42" t="s">
        <v>32</v>
      </c>
      <c r="D667" s="35" t="s">
        <v>33</v>
      </c>
      <c r="E667" s="36">
        <v>451</v>
      </c>
      <c r="F667" s="135" t="s">
        <v>3154</v>
      </c>
      <c r="G667" s="122">
        <f t="shared" si="103"/>
        <v>390</v>
      </c>
      <c r="H667" s="37" t="s">
        <v>3213</v>
      </c>
      <c r="I667" s="122">
        <f t="shared" si="104"/>
        <v>355</v>
      </c>
      <c r="J667" s="37" t="s">
        <v>3272</v>
      </c>
      <c r="K667" s="122">
        <f t="shared" si="105"/>
        <v>370</v>
      </c>
      <c r="L667" s="126">
        <v>451</v>
      </c>
      <c r="M667" s="37" t="s">
        <v>3328</v>
      </c>
      <c r="N667" s="122">
        <f t="shared" si="106"/>
        <v>48</v>
      </c>
      <c r="O667" s="37" t="s">
        <v>3381</v>
      </c>
      <c r="P667" s="202">
        <v>3</v>
      </c>
      <c r="Q667" s="203">
        <v>42948</v>
      </c>
      <c r="R667" s="203">
        <v>43189</v>
      </c>
      <c r="S667" s="178">
        <f t="shared" si="102"/>
        <v>34.428571428571431</v>
      </c>
      <c r="T667" s="179">
        <v>1</v>
      </c>
      <c r="U667" s="180">
        <f t="shared" si="108"/>
        <v>34.428571428571431</v>
      </c>
      <c r="V667" s="181">
        <f t="shared" si="109"/>
        <v>0</v>
      </c>
      <c r="W667" s="181">
        <f t="shared" si="110"/>
        <v>0</v>
      </c>
      <c r="X667" s="39" t="s">
        <v>3574</v>
      </c>
      <c r="Y667" s="123">
        <f t="shared" si="107"/>
        <v>384</v>
      </c>
      <c r="Z667" s="332" t="s">
        <v>2888</v>
      </c>
      <c r="AA667" s="137" t="s">
        <v>3498</v>
      </c>
      <c r="AB667" s="163" t="s">
        <v>3886</v>
      </c>
      <c r="AC667" s="407"/>
    </row>
    <row r="668" spans="1:29" ht="165" hidden="1" customHeight="1" x14ac:dyDescent="0.25">
      <c r="A668" s="32">
        <v>658</v>
      </c>
      <c r="B668" s="33" t="s">
        <v>3440</v>
      </c>
      <c r="C668" s="42" t="s">
        <v>32</v>
      </c>
      <c r="D668" s="113" t="s">
        <v>1775</v>
      </c>
      <c r="E668" s="36">
        <v>452</v>
      </c>
      <c r="F668" s="135" t="s">
        <v>3155</v>
      </c>
      <c r="G668" s="122">
        <f t="shared" si="103"/>
        <v>386</v>
      </c>
      <c r="H668" s="37" t="s">
        <v>3214</v>
      </c>
      <c r="I668" s="122">
        <f t="shared" si="104"/>
        <v>208</v>
      </c>
      <c r="J668" s="37" t="s">
        <v>3273</v>
      </c>
      <c r="K668" s="122">
        <f t="shared" si="105"/>
        <v>390</v>
      </c>
      <c r="L668" s="126">
        <v>452</v>
      </c>
      <c r="M668" s="37" t="s">
        <v>3329</v>
      </c>
      <c r="N668" s="122">
        <f t="shared" si="106"/>
        <v>267</v>
      </c>
      <c r="O668" s="37" t="s">
        <v>3382</v>
      </c>
      <c r="P668" s="202">
        <v>3</v>
      </c>
      <c r="Q668" s="203">
        <v>42943</v>
      </c>
      <c r="R668" s="203">
        <v>43308</v>
      </c>
      <c r="S668" s="178">
        <f t="shared" si="102"/>
        <v>52.142857142857146</v>
      </c>
      <c r="T668" s="179">
        <v>1</v>
      </c>
      <c r="U668" s="180">
        <f t="shared" si="108"/>
        <v>52.142857142857146</v>
      </c>
      <c r="V668" s="181">
        <f t="shared" si="109"/>
        <v>0</v>
      </c>
      <c r="W668" s="181">
        <f t="shared" si="110"/>
        <v>0</v>
      </c>
      <c r="X668" s="39" t="s">
        <v>3890</v>
      </c>
      <c r="Y668" s="123">
        <f t="shared" si="107"/>
        <v>164</v>
      </c>
      <c r="Z668" s="332" t="s">
        <v>2888</v>
      </c>
      <c r="AA668" s="137" t="s">
        <v>3498</v>
      </c>
      <c r="AB668" s="163" t="s">
        <v>3886</v>
      </c>
      <c r="AC668" s="407"/>
    </row>
    <row r="669" spans="1:29" ht="152.25" hidden="1" customHeight="1" x14ac:dyDescent="0.25">
      <c r="A669" s="32">
        <v>659</v>
      </c>
      <c r="B669" s="33" t="s">
        <v>3441</v>
      </c>
      <c r="C669" s="42" t="s">
        <v>32</v>
      </c>
      <c r="D669" s="35" t="s">
        <v>3141</v>
      </c>
      <c r="E669" s="36"/>
      <c r="F669" s="135" t="s">
        <v>3155</v>
      </c>
      <c r="G669" s="122">
        <f t="shared" si="103"/>
        <v>386</v>
      </c>
      <c r="H669" s="37" t="s">
        <v>3214</v>
      </c>
      <c r="I669" s="122">
        <f t="shared" si="104"/>
        <v>208</v>
      </c>
      <c r="J669" s="37" t="s">
        <v>3274</v>
      </c>
      <c r="K669" s="122">
        <f t="shared" si="105"/>
        <v>362</v>
      </c>
      <c r="L669" s="126">
        <v>452</v>
      </c>
      <c r="M669" s="37" t="s">
        <v>3330</v>
      </c>
      <c r="N669" s="122">
        <f t="shared" si="106"/>
        <v>81</v>
      </c>
      <c r="O669" s="37" t="s">
        <v>3383</v>
      </c>
      <c r="P669" s="202">
        <v>2</v>
      </c>
      <c r="Q669" s="203">
        <v>42943</v>
      </c>
      <c r="R669" s="203">
        <v>43308</v>
      </c>
      <c r="S669" s="178">
        <f t="shared" si="102"/>
        <v>52.142857142857146</v>
      </c>
      <c r="T669" s="179">
        <v>1</v>
      </c>
      <c r="U669" s="180">
        <f t="shared" si="108"/>
        <v>52.142857142857146</v>
      </c>
      <c r="V669" s="181">
        <f t="shared" si="109"/>
        <v>0</v>
      </c>
      <c r="W669" s="181">
        <f t="shared" si="110"/>
        <v>0</v>
      </c>
      <c r="X669" s="39" t="s">
        <v>3575</v>
      </c>
      <c r="Y669" s="123">
        <f t="shared" si="107"/>
        <v>389</v>
      </c>
      <c r="Z669" s="332" t="s">
        <v>2888</v>
      </c>
      <c r="AA669" s="137" t="s">
        <v>3498</v>
      </c>
      <c r="AB669" s="163" t="s">
        <v>3886</v>
      </c>
      <c r="AC669" s="407"/>
    </row>
    <row r="670" spans="1:29" ht="153" hidden="1" customHeight="1" x14ac:dyDescent="0.25">
      <c r="A670" s="32">
        <v>660</v>
      </c>
      <c r="B670" s="33" t="s">
        <v>3442</v>
      </c>
      <c r="C670" s="42" t="s">
        <v>32</v>
      </c>
      <c r="D670" s="113" t="s">
        <v>1728</v>
      </c>
      <c r="E670" s="36">
        <v>453</v>
      </c>
      <c r="F670" s="135" t="s">
        <v>3156</v>
      </c>
      <c r="G670" s="122">
        <f t="shared" si="103"/>
        <v>383</v>
      </c>
      <c r="H670" s="37" t="s">
        <v>3215</v>
      </c>
      <c r="I670" s="122">
        <f t="shared" si="104"/>
        <v>275</v>
      </c>
      <c r="J670" s="37" t="s">
        <v>3275</v>
      </c>
      <c r="K670" s="122">
        <f t="shared" si="105"/>
        <v>250</v>
      </c>
      <c r="L670" s="126">
        <v>453</v>
      </c>
      <c r="M670" s="37" t="s">
        <v>3331</v>
      </c>
      <c r="N670" s="122">
        <f t="shared" si="106"/>
        <v>135</v>
      </c>
      <c r="O670" s="37" t="s">
        <v>3384</v>
      </c>
      <c r="P670" s="202">
        <v>5</v>
      </c>
      <c r="Q670" s="203">
        <v>42943</v>
      </c>
      <c r="R670" s="203">
        <v>43308</v>
      </c>
      <c r="S670" s="178">
        <f t="shared" si="102"/>
        <v>52.142857142857146</v>
      </c>
      <c r="T670" s="179">
        <v>1</v>
      </c>
      <c r="U670" s="180">
        <f t="shared" si="108"/>
        <v>52.142857142857146</v>
      </c>
      <c r="V670" s="181">
        <f t="shared" si="109"/>
        <v>0</v>
      </c>
      <c r="W670" s="181">
        <f t="shared" si="110"/>
        <v>0</v>
      </c>
      <c r="X670" s="39" t="s">
        <v>3891</v>
      </c>
      <c r="Y670" s="123">
        <f t="shared" si="107"/>
        <v>382</v>
      </c>
      <c r="Z670" s="332" t="s">
        <v>2888</v>
      </c>
      <c r="AA670" s="137" t="s">
        <v>3498</v>
      </c>
      <c r="AB670" s="163" t="s">
        <v>3886</v>
      </c>
      <c r="AC670" s="407"/>
    </row>
    <row r="671" spans="1:29" ht="153.75" hidden="1" customHeight="1" x14ac:dyDescent="0.25">
      <c r="A671" s="32">
        <v>661</v>
      </c>
      <c r="B671" s="33" t="s">
        <v>3443</v>
      </c>
      <c r="C671" s="42" t="s">
        <v>32</v>
      </c>
      <c r="D671" s="113" t="s">
        <v>1775</v>
      </c>
      <c r="E671" s="36">
        <v>454</v>
      </c>
      <c r="F671" s="135" t="s">
        <v>3157</v>
      </c>
      <c r="G671" s="122">
        <f t="shared" si="103"/>
        <v>390</v>
      </c>
      <c r="H671" s="37" t="s">
        <v>3216</v>
      </c>
      <c r="I671" s="122">
        <f t="shared" si="104"/>
        <v>100</v>
      </c>
      <c r="J671" s="37" t="s">
        <v>3276</v>
      </c>
      <c r="K671" s="122">
        <f t="shared" si="105"/>
        <v>193</v>
      </c>
      <c r="L671" s="126">
        <v>454</v>
      </c>
      <c r="M671" s="37" t="s">
        <v>3332</v>
      </c>
      <c r="N671" s="122">
        <f t="shared" si="106"/>
        <v>147</v>
      </c>
      <c r="O671" s="37" t="s">
        <v>3385</v>
      </c>
      <c r="P671" s="202">
        <v>2</v>
      </c>
      <c r="Q671" s="203">
        <v>42943</v>
      </c>
      <c r="R671" s="203">
        <v>43308</v>
      </c>
      <c r="S671" s="178">
        <f t="shared" si="102"/>
        <v>52.142857142857146</v>
      </c>
      <c r="T671" s="179">
        <v>1</v>
      </c>
      <c r="U671" s="180">
        <f t="shared" si="108"/>
        <v>52.142857142857146</v>
      </c>
      <c r="V671" s="181">
        <f t="shared" si="109"/>
        <v>0</v>
      </c>
      <c r="W671" s="181">
        <f t="shared" si="110"/>
        <v>0</v>
      </c>
      <c r="X671" s="39" t="s">
        <v>3892</v>
      </c>
      <c r="Y671" s="123">
        <f t="shared" si="107"/>
        <v>379</v>
      </c>
      <c r="Z671" s="332" t="s">
        <v>2888</v>
      </c>
      <c r="AA671" s="137" t="s">
        <v>3498</v>
      </c>
      <c r="AB671" s="163" t="s">
        <v>3886</v>
      </c>
      <c r="AC671" s="407"/>
    </row>
    <row r="672" spans="1:29" ht="152.25" hidden="1" customHeight="1" x14ac:dyDescent="0.25">
      <c r="A672" s="32">
        <v>662</v>
      </c>
      <c r="B672" s="33" t="s">
        <v>3444</v>
      </c>
      <c r="C672" s="42" t="s">
        <v>32</v>
      </c>
      <c r="D672" s="113" t="s">
        <v>1775</v>
      </c>
      <c r="E672" s="36">
        <v>455</v>
      </c>
      <c r="F672" s="135" t="s">
        <v>3158</v>
      </c>
      <c r="G672" s="122">
        <f t="shared" si="103"/>
        <v>390</v>
      </c>
      <c r="H672" s="37" t="s">
        <v>3217</v>
      </c>
      <c r="I672" s="122">
        <f t="shared" si="104"/>
        <v>78</v>
      </c>
      <c r="J672" s="37" t="s">
        <v>3277</v>
      </c>
      <c r="K672" s="122">
        <f t="shared" si="105"/>
        <v>100</v>
      </c>
      <c r="L672" s="126">
        <v>455</v>
      </c>
      <c r="M672" s="37" t="s">
        <v>3333</v>
      </c>
      <c r="N672" s="122">
        <f t="shared" si="106"/>
        <v>65</v>
      </c>
      <c r="O672" s="37" t="s">
        <v>3386</v>
      </c>
      <c r="P672" s="235">
        <v>2</v>
      </c>
      <c r="Q672" s="240">
        <v>43009</v>
      </c>
      <c r="R672" s="240">
        <v>43374</v>
      </c>
      <c r="S672" s="178">
        <f t="shared" si="102"/>
        <v>52.142857142857146</v>
      </c>
      <c r="T672" s="179">
        <v>1</v>
      </c>
      <c r="U672" s="180">
        <f t="shared" si="108"/>
        <v>52.142857142857146</v>
      </c>
      <c r="V672" s="181">
        <f t="shared" si="109"/>
        <v>0</v>
      </c>
      <c r="W672" s="181">
        <f t="shared" si="110"/>
        <v>0</v>
      </c>
      <c r="X672" s="39" t="s">
        <v>3775</v>
      </c>
      <c r="Y672" s="123">
        <f t="shared" si="107"/>
        <v>365</v>
      </c>
      <c r="Z672" s="337" t="s">
        <v>3136</v>
      </c>
      <c r="AA672" s="137" t="s">
        <v>3498</v>
      </c>
      <c r="AB672" s="163" t="s">
        <v>3886</v>
      </c>
      <c r="AC672" s="407"/>
    </row>
    <row r="673" spans="1:29" ht="153" hidden="1" customHeight="1" x14ac:dyDescent="0.25">
      <c r="A673" s="32">
        <v>663</v>
      </c>
      <c r="B673" s="33" t="s">
        <v>3445</v>
      </c>
      <c r="C673" s="42" t="s">
        <v>32</v>
      </c>
      <c r="D673" s="113" t="s">
        <v>1775</v>
      </c>
      <c r="E673" s="36">
        <v>456</v>
      </c>
      <c r="F673" s="135" t="s">
        <v>3159</v>
      </c>
      <c r="G673" s="122">
        <f t="shared" si="103"/>
        <v>386</v>
      </c>
      <c r="H673" s="37" t="s">
        <v>3218</v>
      </c>
      <c r="I673" s="122">
        <f t="shared" si="104"/>
        <v>360</v>
      </c>
      <c r="J673" s="37" t="s">
        <v>3278</v>
      </c>
      <c r="K673" s="122">
        <f t="shared" si="105"/>
        <v>219</v>
      </c>
      <c r="L673" s="126">
        <v>456</v>
      </c>
      <c r="M673" s="37" t="s">
        <v>3334</v>
      </c>
      <c r="N673" s="122">
        <f t="shared" si="106"/>
        <v>266</v>
      </c>
      <c r="O673" s="37" t="s">
        <v>3382</v>
      </c>
      <c r="P673" s="202">
        <v>2</v>
      </c>
      <c r="Q673" s="203">
        <v>42943</v>
      </c>
      <c r="R673" s="203">
        <v>43308</v>
      </c>
      <c r="S673" s="178">
        <f t="shared" si="102"/>
        <v>52.142857142857146</v>
      </c>
      <c r="T673" s="179">
        <v>1</v>
      </c>
      <c r="U673" s="180">
        <f t="shared" si="108"/>
        <v>52.142857142857146</v>
      </c>
      <c r="V673" s="181">
        <f t="shared" si="109"/>
        <v>0</v>
      </c>
      <c r="W673" s="181">
        <f t="shared" si="110"/>
        <v>0</v>
      </c>
      <c r="X673" s="39" t="s">
        <v>3893</v>
      </c>
      <c r="Y673" s="123">
        <f t="shared" si="107"/>
        <v>126</v>
      </c>
      <c r="Z673" s="332" t="s">
        <v>2888</v>
      </c>
      <c r="AA673" s="137" t="s">
        <v>3498</v>
      </c>
      <c r="AB673" s="163" t="s">
        <v>3886</v>
      </c>
      <c r="AC673" s="407"/>
    </row>
    <row r="674" spans="1:29" ht="153" hidden="1" customHeight="1" x14ac:dyDescent="0.25">
      <c r="A674" s="32">
        <v>664</v>
      </c>
      <c r="B674" s="33" t="s">
        <v>3446</v>
      </c>
      <c r="C674" s="42" t="s">
        <v>32</v>
      </c>
      <c r="D674" s="35" t="s">
        <v>3141</v>
      </c>
      <c r="E674" s="36"/>
      <c r="F674" s="135" t="s">
        <v>3159</v>
      </c>
      <c r="G674" s="122">
        <f t="shared" si="103"/>
        <v>386</v>
      </c>
      <c r="H674" s="37" t="s">
        <v>3218</v>
      </c>
      <c r="I674" s="122">
        <f t="shared" si="104"/>
        <v>360</v>
      </c>
      <c r="J674" s="37" t="s">
        <v>3274</v>
      </c>
      <c r="K674" s="122">
        <f t="shared" si="105"/>
        <v>362</v>
      </c>
      <c r="L674" s="126">
        <v>456</v>
      </c>
      <c r="M674" s="37" t="s">
        <v>3330</v>
      </c>
      <c r="N674" s="122">
        <f t="shared" si="106"/>
        <v>81</v>
      </c>
      <c r="O674" s="37" t="s">
        <v>3387</v>
      </c>
      <c r="P674" s="202">
        <v>2</v>
      </c>
      <c r="Q674" s="203">
        <v>42943</v>
      </c>
      <c r="R674" s="203">
        <v>43308</v>
      </c>
      <c r="S674" s="178">
        <f t="shared" si="102"/>
        <v>52.142857142857146</v>
      </c>
      <c r="T674" s="179">
        <v>1</v>
      </c>
      <c r="U674" s="180">
        <f t="shared" si="108"/>
        <v>52.142857142857146</v>
      </c>
      <c r="V674" s="181">
        <f t="shared" si="109"/>
        <v>0</v>
      </c>
      <c r="W674" s="181">
        <f t="shared" si="110"/>
        <v>0</v>
      </c>
      <c r="X674" s="39" t="s">
        <v>3576</v>
      </c>
      <c r="Y674" s="123">
        <f t="shared" si="107"/>
        <v>132</v>
      </c>
      <c r="Z674" s="332" t="s">
        <v>2888</v>
      </c>
      <c r="AA674" s="137" t="s">
        <v>3498</v>
      </c>
      <c r="AB674" s="163" t="s">
        <v>3886</v>
      </c>
      <c r="AC674" s="407"/>
    </row>
    <row r="675" spans="1:29" ht="152.25" hidden="1" customHeight="1" x14ac:dyDescent="0.25">
      <c r="A675" s="32">
        <v>665</v>
      </c>
      <c r="B675" s="33" t="s">
        <v>3447</v>
      </c>
      <c r="C675" s="42" t="s">
        <v>32</v>
      </c>
      <c r="D675" s="35" t="s">
        <v>33</v>
      </c>
      <c r="E675" s="36">
        <v>457</v>
      </c>
      <c r="F675" s="135" t="s">
        <v>3160</v>
      </c>
      <c r="G675" s="122">
        <f t="shared" si="103"/>
        <v>390</v>
      </c>
      <c r="H675" s="37" t="s">
        <v>3219</v>
      </c>
      <c r="I675" s="122">
        <f t="shared" si="104"/>
        <v>303</v>
      </c>
      <c r="J675" s="37" t="s">
        <v>3279</v>
      </c>
      <c r="K675" s="122">
        <f t="shared" si="105"/>
        <v>226</v>
      </c>
      <c r="L675" s="126">
        <v>457</v>
      </c>
      <c r="M675" s="37" t="s">
        <v>3335</v>
      </c>
      <c r="N675" s="122">
        <f t="shared" si="106"/>
        <v>108</v>
      </c>
      <c r="O675" s="37" t="s">
        <v>3388</v>
      </c>
      <c r="P675" s="202">
        <v>2</v>
      </c>
      <c r="Q675" s="203">
        <v>42943</v>
      </c>
      <c r="R675" s="203">
        <v>43308</v>
      </c>
      <c r="S675" s="178">
        <f t="shared" si="102"/>
        <v>52.142857142857146</v>
      </c>
      <c r="T675" s="179">
        <v>1</v>
      </c>
      <c r="U675" s="180">
        <f t="shared" si="108"/>
        <v>52.142857142857146</v>
      </c>
      <c r="V675" s="181">
        <f t="shared" si="109"/>
        <v>0</v>
      </c>
      <c r="W675" s="181">
        <f t="shared" si="110"/>
        <v>0</v>
      </c>
      <c r="X675" s="39" t="s">
        <v>3894</v>
      </c>
      <c r="Y675" s="123">
        <f t="shared" si="107"/>
        <v>261</v>
      </c>
      <c r="Z675" s="332" t="s">
        <v>2888</v>
      </c>
      <c r="AA675" s="137" t="s">
        <v>3498</v>
      </c>
      <c r="AB675" s="163" t="s">
        <v>3886</v>
      </c>
      <c r="AC675" s="407"/>
    </row>
    <row r="676" spans="1:29" ht="136.5" hidden="1" customHeight="1" x14ac:dyDescent="0.25">
      <c r="A676" s="32">
        <v>666</v>
      </c>
      <c r="B676" s="33" t="s">
        <v>3448</v>
      </c>
      <c r="C676" s="42" t="s">
        <v>32</v>
      </c>
      <c r="D676" s="35" t="s">
        <v>33</v>
      </c>
      <c r="E676" s="36">
        <v>458</v>
      </c>
      <c r="F676" s="135" t="s">
        <v>3161</v>
      </c>
      <c r="G676" s="122">
        <f t="shared" si="103"/>
        <v>373</v>
      </c>
      <c r="H676" s="37" t="s">
        <v>3220</v>
      </c>
      <c r="I676" s="122">
        <f t="shared" si="104"/>
        <v>162</v>
      </c>
      <c r="J676" s="37" t="s">
        <v>3280</v>
      </c>
      <c r="K676" s="122">
        <f t="shared" si="105"/>
        <v>331</v>
      </c>
      <c r="L676" s="126">
        <v>458</v>
      </c>
      <c r="M676" s="37" t="s">
        <v>3328</v>
      </c>
      <c r="N676" s="122">
        <f t="shared" si="106"/>
        <v>48</v>
      </c>
      <c r="O676" s="37" t="s">
        <v>3389</v>
      </c>
      <c r="P676" s="202">
        <v>1</v>
      </c>
      <c r="Q676" s="203">
        <v>42943</v>
      </c>
      <c r="R676" s="203">
        <v>43308</v>
      </c>
      <c r="S676" s="178">
        <f t="shared" si="102"/>
        <v>52.142857142857146</v>
      </c>
      <c r="T676" s="179">
        <v>1</v>
      </c>
      <c r="U676" s="180">
        <f t="shared" si="108"/>
        <v>52.142857142857146</v>
      </c>
      <c r="V676" s="181">
        <f t="shared" si="109"/>
        <v>0</v>
      </c>
      <c r="W676" s="181">
        <f t="shared" si="110"/>
        <v>0</v>
      </c>
      <c r="X676" s="39" t="s">
        <v>3895</v>
      </c>
      <c r="Y676" s="123">
        <f t="shared" si="107"/>
        <v>169</v>
      </c>
      <c r="Z676" s="332" t="s">
        <v>2888</v>
      </c>
      <c r="AA676" s="137" t="s">
        <v>3498</v>
      </c>
      <c r="AB676" s="163" t="s">
        <v>3886</v>
      </c>
      <c r="AC676" s="407"/>
    </row>
    <row r="677" spans="1:29" ht="152.25" hidden="1" customHeight="1" x14ac:dyDescent="0.25">
      <c r="A677" s="32">
        <v>667</v>
      </c>
      <c r="B677" s="33" t="s">
        <v>3449</v>
      </c>
      <c r="C677" s="42" t="s">
        <v>32</v>
      </c>
      <c r="D677" s="35" t="s">
        <v>33</v>
      </c>
      <c r="E677" s="36">
        <v>459</v>
      </c>
      <c r="F677" s="135" t="s">
        <v>3162</v>
      </c>
      <c r="G677" s="122">
        <f t="shared" si="103"/>
        <v>390</v>
      </c>
      <c r="H677" s="37" t="s">
        <v>3221</v>
      </c>
      <c r="I677" s="122">
        <f t="shared" si="104"/>
        <v>172</v>
      </c>
      <c r="J677" s="37" t="s">
        <v>3281</v>
      </c>
      <c r="K677" s="122">
        <f t="shared" si="105"/>
        <v>135</v>
      </c>
      <c r="L677" s="126">
        <v>459</v>
      </c>
      <c r="M677" s="37" t="s">
        <v>3336</v>
      </c>
      <c r="N677" s="122">
        <f t="shared" si="106"/>
        <v>127</v>
      </c>
      <c r="O677" s="37" t="s">
        <v>3390</v>
      </c>
      <c r="P677" s="202">
        <v>2</v>
      </c>
      <c r="Q677" s="203">
        <v>42943</v>
      </c>
      <c r="R677" s="203">
        <v>43308</v>
      </c>
      <c r="S677" s="178">
        <f t="shared" si="102"/>
        <v>52.142857142857146</v>
      </c>
      <c r="T677" s="179">
        <v>1</v>
      </c>
      <c r="U677" s="180">
        <f t="shared" si="108"/>
        <v>52.142857142857146</v>
      </c>
      <c r="V677" s="181">
        <f t="shared" si="109"/>
        <v>0</v>
      </c>
      <c r="W677" s="181">
        <f t="shared" si="110"/>
        <v>0</v>
      </c>
      <c r="X677" s="39" t="s">
        <v>3896</v>
      </c>
      <c r="Y677" s="123">
        <f t="shared" si="107"/>
        <v>390</v>
      </c>
      <c r="Z677" s="332" t="s">
        <v>2888</v>
      </c>
      <c r="AA677" s="137" t="s">
        <v>3498</v>
      </c>
      <c r="AB677" s="163" t="s">
        <v>3886</v>
      </c>
      <c r="AC677" s="407"/>
    </row>
    <row r="678" spans="1:29" ht="153.75" hidden="1" customHeight="1" x14ac:dyDescent="0.25">
      <c r="A678" s="32">
        <v>668</v>
      </c>
      <c r="B678" s="33" t="s">
        <v>3450</v>
      </c>
      <c r="C678" s="42" t="s">
        <v>32</v>
      </c>
      <c r="D678" s="113" t="s">
        <v>1775</v>
      </c>
      <c r="E678" s="36">
        <v>460</v>
      </c>
      <c r="F678" s="135" t="s">
        <v>3163</v>
      </c>
      <c r="G678" s="122">
        <f t="shared" si="103"/>
        <v>389</v>
      </c>
      <c r="H678" s="37" t="s">
        <v>3222</v>
      </c>
      <c r="I678" s="122">
        <f t="shared" si="104"/>
        <v>239</v>
      </c>
      <c r="J678" s="37" t="s">
        <v>3282</v>
      </c>
      <c r="K678" s="122">
        <f t="shared" si="105"/>
        <v>269</v>
      </c>
      <c r="L678" s="126">
        <v>460</v>
      </c>
      <c r="M678" s="37" t="s">
        <v>3337</v>
      </c>
      <c r="N678" s="122">
        <f t="shared" si="106"/>
        <v>95</v>
      </c>
      <c r="O678" s="118" t="s">
        <v>3391</v>
      </c>
      <c r="P678" s="235">
        <v>2</v>
      </c>
      <c r="Q678" s="236">
        <v>42979</v>
      </c>
      <c r="R678" s="236">
        <v>43281</v>
      </c>
      <c r="S678" s="178">
        <f t="shared" si="102"/>
        <v>43.142857142857146</v>
      </c>
      <c r="T678" s="179">
        <v>1</v>
      </c>
      <c r="U678" s="180">
        <f t="shared" si="108"/>
        <v>43.142857142857146</v>
      </c>
      <c r="V678" s="181">
        <f t="shared" si="109"/>
        <v>0</v>
      </c>
      <c r="W678" s="181">
        <f t="shared" si="110"/>
        <v>0</v>
      </c>
      <c r="X678" s="39" t="s">
        <v>3785</v>
      </c>
      <c r="Y678" s="123">
        <f t="shared" si="107"/>
        <v>282</v>
      </c>
      <c r="Z678" s="337" t="s">
        <v>3136</v>
      </c>
      <c r="AA678" s="137" t="s">
        <v>3498</v>
      </c>
      <c r="AB678" s="163" t="s">
        <v>3886</v>
      </c>
      <c r="AC678" s="407"/>
    </row>
    <row r="679" spans="1:29" ht="153.75" customHeight="1" x14ac:dyDescent="0.25">
      <c r="A679" s="32">
        <v>669</v>
      </c>
      <c r="B679" s="33" t="s">
        <v>3451</v>
      </c>
      <c r="C679" s="42" t="s">
        <v>32</v>
      </c>
      <c r="D679" s="35" t="s">
        <v>3141</v>
      </c>
      <c r="E679" s="36"/>
      <c r="F679" s="135" t="s">
        <v>3163</v>
      </c>
      <c r="G679" s="122">
        <f t="shared" si="103"/>
        <v>389</v>
      </c>
      <c r="H679" s="37" t="s">
        <v>3222</v>
      </c>
      <c r="I679" s="122">
        <f t="shared" si="104"/>
        <v>239</v>
      </c>
      <c r="J679" s="37" t="s">
        <v>3266</v>
      </c>
      <c r="K679" s="122">
        <f t="shared" si="105"/>
        <v>162</v>
      </c>
      <c r="L679" s="126">
        <v>460</v>
      </c>
      <c r="M679" s="37" t="s">
        <v>4360</v>
      </c>
      <c r="N679" s="122">
        <f t="shared" si="106"/>
        <v>112</v>
      </c>
      <c r="O679" s="452" t="s">
        <v>4361</v>
      </c>
      <c r="P679" s="235">
        <v>2</v>
      </c>
      <c r="Q679" s="236">
        <v>42979</v>
      </c>
      <c r="R679" s="236">
        <v>43281</v>
      </c>
      <c r="S679" s="178">
        <f t="shared" si="102"/>
        <v>43.142857142857146</v>
      </c>
      <c r="T679" s="451">
        <v>0.4</v>
      </c>
      <c r="U679" s="180">
        <f t="shared" si="108"/>
        <v>17.25714285714286</v>
      </c>
      <c r="V679" s="181">
        <f t="shared" si="109"/>
        <v>0</v>
      </c>
      <c r="W679" s="181">
        <f t="shared" si="110"/>
        <v>0</v>
      </c>
      <c r="X679" s="39" t="s">
        <v>3586</v>
      </c>
      <c r="Y679" s="123">
        <f t="shared" si="107"/>
        <v>363</v>
      </c>
      <c r="Z679" s="337" t="s">
        <v>3136</v>
      </c>
      <c r="AA679" s="137" t="s">
        <v>3498</v>
      </c>
      <c r="AB679" s="162" t="str">
        <f ca="1">IF($AD$1&gt;=R679,"VENCIDO","TÉRMINO")</f>
        <v>VENCIDO</v>
      </c>
      <c r="AC679" s="407"/>
    </row>
    <row r="680" spans="1:29" ht="154.5" hidden="1" customHeight="1" x14ac:dyDescent="0.25">
      <c r="A680" s="32">
        <v>670</v>
      </c>
      <c r="B680" s="33" t="s">
        <v>3452</v>
      </c>
      <c r="C680" s="42" t="s">
        <v>32</v>
      </c>
      <c r="D680" s="113" t="s">
        <v>1775</v>
      </c>
      <c r="E680" s="36">
        <v>461</v>
      </c>
      <c r="F680" s="135" t="s">
        <v>3164</v>
      </c>
      <c r="G680" s="122">
        <f t="shared" si="103"/>
        <v>366</v>
      </c>
      <c r="H680" s="37" t="s">
        <v>3223</v>
      </c>
      <c r="I680" s="122">
        <f t="shared" si="104"/>
        <v>292</v>
      </c>
      <c r="J680" s="37" t="s">
        <v>3283</v>
      </c>
      <c r="K680" s="122">
        <f t="shared" si="105"/>
        <v>251</v>
      </c>
      <c r="L680" s="126">
        <v>461</v>
      </c>
      <c r="M680" s="37" t="s">
        <v>3338</v>
      </c>
      <c r="N680" s="122">
        <f t="shared" si="106"/>
        <v>68</v>
      </c>
      <c r="O680" s="118" t="s">
        <v>3391</v>
      </c>
      <c r="P680" s="235">
        <v>2</v>
      </c>
      <c r="Q680" s="236">
        <v>42979</v>
      </c>
      <c r="R680" s="236">
        <v>43281</v>
      </c>
      <c r="S680" s="178">
        <f t="shared" si="102"/>
        <v>43.142857142857146</v>
      </c>
      <c r="T680" s="179">
        <v>1</v>
      </c>
      <c r="U680" s="180">
        <f t="shared" si="108"/>
        <v>43.142857142857146</v>
      </c>
      <c r="V680" s="181">
        <f t="shared" si="109"/>
        <v>0</v>
      </c>
      <c r="W680" s="181">
        <f t="shared" si="110"/>
        <v>0</v>
      </c>
      <c r="X680" s="39" t="s">
        <v>3809</v>
      </c>
      <c r="Y680" s="123">
        <f t="shared" si="107"/>
        <v>290</v>
      </c>
      <c r="Z680" s="337" t="s">
        <v>3136</v>
      </c>
      <c r="AA680" s="137" t="s">
        <v>3498</v>
      </c>
      <c r="AB680" s="163" t="s">
        <v>3886</v>
      </c>
      <c r="AC680" s="407"/>
    </row>
    <row r="681" spans="1:29" ht="154.5" customHeight="1" x14ac:dyDescent="0.25">
      <c r="A681" s="32">
        <v>671</v>
      </c>
      <c r="B681" s="33" t="s">
        <v>3453</v>
      </c>
      <c r="C681" s="42" t="s">
        <v>32</v>
      </c>
      <c r="D681" s="35" t="s">
        <v>3141</v>
      </c>
      <c r="E681" s="36"/>
      <c r="F681" s="135" t="s">
        <v>3164</v>
      </c>
      <c r="G681" s="122">
        <f t="shared" si="103"/>
        <v>366</v>
      </c>
      <c r="H681" s="37" t="s">
        <v>3223</v>
      </c>
      <c r="I681" s="122">
        <f t="shared" si="104"/>
        <v>292</v>
      </c>
      <c r="J681" s="37" t="s">
        <v>3266</v>
      </c>
      <c r="K681" s="122">
        <f t="shared" si="105"/>
        <v>162</v>
      </c>
      <c r="L681" s="126">
        <v>461</v>
      </c>
      <c r="M681" s="37" t="s">
        <v>3322</v>
      </c>
      <c r="N681" s="122">
        <f t="shared" si="106"/>
        <v>111</v>
      </c>
      <c r="O681" s="118" t="s">
        <v>4376</v>
      </c>
      <c r="P681" s="235">
        <v>3</v>
      </c>
      <c r="Q681" s="236">
        <v>42979</v>
      </c>
      <c r="R681" s="236">
        <v>43281</v>
      </c>
      <c r="S681" s="178">
        <f t="shared" si="102"/>
        <v>43.142857142857146</v>
      </c>
      <c r="T681" s="451">
        <v>0.2</v>
      </c>
      <c r="U681" s="180">
        <f t="shared" si="108"/>
        <v>8.6285714285714299</v>
      </c>
      <c r="V681" s="181">
        <f t="shared" si="109"/>
        <v>0</v>
      </c>
      <c r="W681" s="181">
        <f t="shared" si="110"/>
        <v>0</v>
      </c>
      <c r="X681" s="39" t="s">
        <v>4377</v>
      </c>
      <c r="Y681" s="123">
        <f t="shared" si="107"/>
        <v>92</v>
      </c>
      <c r="Z681" s="337" t="s">
        <v>3136</v>
      </c>
      <c r="AA681" s="137" t="s">
        <v>3498</v>
      </c>
      <c r="AB681" s="162" t="str">
        <f ca="1">IF($AD$1&gt;=R681,"VENCIDO","TÉRMINO")</f>
        <v>VENCIDO</v>
      </c>
      <c r="AC681" s="407"/>
    </row>
    <row r="682" spans="1:29" ht="153" hidden="1" customHeight="1" x14ac:dyDescent="0.25">
      <c r="A682" s="32">
        <v>672</v>
      </c>
      <c r="B682" s="33" t="s">
        <v>3454</v>
      </c>
      <c r="C682" s="42" t="s">
        <v>32</v>
      </c>
      <c r="D682" s="113" t="s">
        <v>1775</v>
      </c>
      <c r="E682" s="36">
        <v>462</v>
      </c>
      <c r="F682" s="135" t="s">
        <v>3165</v>
      </c>
      <c r="G682" s="122">
        <f t="shared" si="103"/>
        <v>390</v>
      </c>
      <c r="H682" s="37" t="s">
        <v>3224</v>
      </c>
      <c r="I682" s="122">
        <f t="shared" si="104"/>
        <v>368</v>
      </c>
      <c r="J682" s="39" t="s">
        <v>3913</v>
      </c>
      <c r="K682" s="122">
        <f t="shared" si="105"/>
        <v>185</v>
      </c>
      <c r="L682" s="126">
        <v>462</v>
      </c>
      <c r="M682" s="39" t="s">
        <v>3920</v>
      </c>
      <c r="N682" s="122">
        <f t="shared" si="106"/>
        <v>229</v>
      </c>
      <c r="O682" s="64" t="s">
        <v>3922</v>
      </c>
      <c r="P682" s="192">
        <v>1</v>
      </c>
      <c r="Q682" s="191">
        <v>42978</v>
      </c>
      <c r="R682" s="191">
        <v>43100</v>
      </c>
      <c r="S682" s="178">
        <f t="shared" si="102"/>
        <v>17.428571428571427</v>
      </c>
      <c r="T682" s="217">
        <v>1</v>
      </c>
      <c r="U682" s="180">
        <f t="shared" si="108"/>
        <v>17.428571428571427</v>
      </c>
      <c r="V682" s="181">
        <f t="shared" si="109"/>
        <v>0</v>
      </c>
      <c r="W682" s="181">
        <f t="shared" si="110"/>
        <v>0</v>
      </c>
      <c r="X682" s="187" t="s">
        <v>3801</v>
      </c>
      <c r="Y682" s="123">
        <f t="shared" si="107"/>
        <v>125</v>
      </c>
      <c r="Z682" s="337" t="s">
        <v>3136</v>
      </c>
      <c r="AA682" s="137" t="s">
        <v>3498</v>
      </c>
      <c r="AB682" s="163" t="s">
        <v>3886</v>
      </c>
      <c r="AC682" s="407"/>
    </row>
    <row r="683" spans="1:29" ht="153" hidden="1" customHeight="1" x14ac:dyDescent="0.25">
      <c r="A683" s="32">
        <v>673</v>
      </c>
      <c r="B683" s="33" t="s">
        <v>3455</v>
      </c>
      <c r="C683" s="42" t="s">
        <v>32</v>
      </c>
      <c r="D683" s="35" t="s">
        <v>3141</v>
      </c>
      <c r="E683" s="36"/>
      <c r="F683" s="135" t="s">
        <v>3165</v>
      </c>
      <c r="G683" s="122">
        <f t="shared" si="103"/>
        <v>390</v>
      </c>
      <c r="H683" s="37" t="s">
        <v>3224</v>
      </c>
      <c r="I683" s="122">
        <f t="shared" si="104"/>
        <v>368</v>
      </c>
      <c r="J683" s="39" t="s">
        <v>3912</v>
      </c>
      <c r="K683" s="122">
        <f t="shared" si="105"/>
        <v>84</v>
      </c>
      <c r="L683" s="126">
        <v>462</v>
      </c>
      <c r="M683" s="39" t="s">
        <v>3919</v>
      </c>
      <c r="N683" s="122">
        <f t="shared" si="106"/>
        <v>104</v>
      </c>
      <c r="O683" s="64" t="s">
        <v>3921</v>
      </c>
      <c r="P683" s="192">
        <v>2</v>
      </c>
      <c r="Q683" s="191">
        <v>42978</v>
      </c>
      <c r="R683" s="191">
        <v>43100</v>
      </c>
      <c r="S683" s="178">
        <f t="shared" si="102"/>
        <v>17.428571428571427</v>
      </c>
      <c r="T683" s="217">
        <v>1</v>
      </c>
      <c r="U683" s="180">
        <f t="shared" si="108"/>
        <v>17.428571428571427</v>
      </c>
      <c r="V683" s="181">
        <f t="shared" si="109"/>
        <v>0</v>
      </c>
      <c r="W683" s="181">
        <f t="shared" si="110"/>
        <v>0</v>
      </c>
      <c r="X683" s="187" t="s">
        <v>3801</v>
      </c>
      <c r="Y683" s="123">
        <f t="shared" si="107"/>
        <v>125</v>
      </c>
      <c r="Z683" s="337" t="s">
        <v>3136</v>
      </c>
      <c r="AA683" s="137" t="s">
        <v>3498</v>
      </c>
      <c r="AB683" s="163" t="s">
        <v>3886</v>
      </c>
      <c r="AC683" s="407"/>
    </row>
    <row r="684" spans="1:29" ht="152.25" hidden="1" customHeight="1" x14ac:dyDescent="0.25">
      <c r="A684" s="32">
        <v>674</v>
      </c>
      <c r="B684" s="33" t="s">
        <v>3456</v>
      </c>
      <c r="C684" s="42" t="s">
        <v>32</v>
      </c>
      <c r="D684" s="113" t="s">
        <v>1775</v>
      </c>
      <c r="E684" s="36">
        <v>463</v>
      </c>
      <c r="F684" s="135" t="s">
        <v>3166</v>
      </c>
      <c r="G684" s="122">
        <f t="shared" si="103"/>
        <v>384</v>
      </c>
      <c r="H684" s="37" t="s">
        <v>3225</v>
      </c>
      <c r="I684" s="122">
        <f t="shared" si="104"/>
        <v>390</v>
      </c>
      <c r="J684" s="37" t="s">
        <v>3284</v>
      </c>
      <c r="K684" s="122">
        <f t="shared" si="105"/>
        <v>99</v>
      </c>
      <c r="L684" s="126">
        <v>463</v>
      </c>
      <c r="M684" s="37" t="s">
        <v>3339</v>
      </c>
      <c r="N684" s="122">
        <f t="shared" si="106"/>
        <v>37</v>
      </c>
      <c r="O684" s="118" t="s">
        <v>3392</v>
      </c>
      <c r="P684" s="235">
        <v>1</v>
      </c>
      <c r="Q684" s="236">
        <v>42979</v>
      </c>
      <c r="R684" s="236">
        <v>43281</v>
      </c>
      <c r="S684" s="178">
        <f t="shared" si="102"/>
        <v>43.142857142857146</v>
      </c>
      <c r="T684" s="179">
        <v>1</v>
      </c>
      <c r="U684" s="180">
        <f t="shared" si="108"/>
        <v>43.142857142857146</v>
      </c>
      <c r="V684" s="181">
        <f t="shared" si="109"/>
        <v>0</v>
      </c>
      <c r="W684" s="181">
        <f t="shared" si="110"/>
        <v>0</v>
      </c>
      <c r="X684" s="39" t="s">
        <v>3797</v>
      </c>
      <c r="Y684" s="123">
        <f t="shared" si="107"/>
        <v>333</v>
      </c>
      <c r="Z684" s="337" t="s">
        <v>3136</v>
      </c>
      <c r="AA684" s="137" t="s">
        <v>3498</v>
      </c>
      <c r="AB684" s="163" t="s">
        <v>3886</v>
      </c>
      <c r="AC684" s="407"/>
    </row>
    <row r="685" spans="1:29" ht="152.25" hidden="1" customHeight="1" x14ac:dyDescent="0.25">
      <c r="A685" s="32">
        <v>675</v>
      </c>
      <c r="B685" s="33" t="s">
        <v>3457</v>
      </c>
      <c r="C685" s="42" t="s">
        <v>32</v>
      </c>
      <c r="D685" s="35" t="s">
        <v>3141</v>
      </c>
      <c r="E685" s="36"/>
      <c r="F685" s="135" t="s">
        <v>3166</v>
      </c>
      <c r="G685" s="122">
        <f t="shared" si="103"/>
        <v>384</v>
      </c>
      <c r="H685" s="37" t="s">
        <v>3225</v>
      </c>
      <c r="I685" s="122">
        <f t="shared" si="104"/>
        <v>390</v>
      </c>
      <c r="J685" s="37" t="s">
        <v>3266</v>
      </c>
      <c r="K685" s="122">
        <f t="shared" si="105"/>
        <v>162</v>
      </c>
      <c r="L685" s="126">
        <v>463</v>
      </c>
      <c r="M685" s="37" t="s">
        <v>3798</v>
      </c>
      <c r="N685" s="122">
        <f t="shared" si="106"/>
        <v>97</v>
      </c>
      <c r="O685" s="118" t="s">
        <v>3799</v>
      </c>
      <c r="P685" s="235">
        <v>6</v>
      </c>
      <c r="Q685" s="236">
        <v>42979</v>
      </c>
      <c r="R685" s="236">
        <v>43281</v>
      </c>
      <c r="S685" s="178">
        <f t="shared" si="102"/>
        <v>43.142857142857146</v>
      </c>
      <c r="T685" s="179">
        <v>1</v>
      </c>
      <c r="U685" s="180">
        <f t="shared" si="108"/>
        <v>43.142857142857146</v>
      </c>
      <c r="V685" s="181">
        <f t="shared" si="109"/>
        <v>0</v>
      </c>
      <c r="W685" s="181">
        <f t="shared" si="110"/>
        <v>0</v>
      </c>
      <c r="X685" s="39" t="s">
        <v>3872</v>
      </c>
      <c r="Y685" s="123">
        <f t="shared" si="107"/>
        <v>216</v>
      </c>
      <c r="Z685" s="337" t="s">
        <v>3136</v>
      </c>
      <c r="AA685" s="137" t="s">
        <v>3498</v>
      </c>
      <c r="AB685" s="163" t="s">
        <v>3886</v>
      </c>
      <c r="AC685" s="407"/>
    </row>
    <row r="686" spans="1:29" ht="153.75" hidden="1" customHeight="1" x14ac:dyDescent="0.25">
      <c r="A686" s="32">
        <v>676</v>
      </c>
      <c r="B686" s="33" t="s">
        <v>3458</v>
      </c>
      <c r="C686" s="42" t="s">
        <v>32</v>
      </c>
      <c r="D686" s="113" t="s">
        <v>1728</v>
      </c>
      <c r="E686" s="36">
        <v>464</v>
      </c>
      <c r="F686" s="135" t="s">
        <v>3167</v>
      </c>
      <c r="G686" s="122">
        <f t="shared" si="103"/>
        <v>390</v>
      </c>
      <c r="H686" s="37" t="s">
        <v>3226</v>
      </c>
      <c r="I686" s="122">
        <f t="shared" si="104"/>
        <v>221</v>
      </c>
      <c r="J686" s="39" t="s">
        <v>3910</v>
      </c>
      <c r="K686" s="122">
        <f t="shared" si="105"/>
        <v>271</v>
      </c>
      <c r="L686" s="126">
        <v>464</v>
      </c>
      <c r="M686" s="39" t="s">
        <v>3911</v>
      </c>
      <c r="N686" s="122">
        <f t="shared" si="106"/>
        <v>335</v>
      </c>
      <c r="O686" s="64" t="s">
        <v>3918</v>
      </c>
      <c r="P686" s="192">
        <v>3</v>
      </c>
      <c r="Q686" s="191">
        <v>42978</v>
      </c>
      <c r="R686" s="191">
        <v>43100</v>
      </c>
      <c r="S686" s="178">
        <f t="shared" si="102"/>
        <v>17.428571428571427</v>
      </c>
      <c r="T686" s="217">
        <v>1</v>
      </c>
      <c r="U686" s="180">
        <f t="shared" si="108"/>
        <v>17.428571428571427</v>
      </c>
      <c r="V686" s="181">
        <f t="shared" si="109"/>
        <v>0</v>
      </c>
      <c r="W686" s="181">
        <f t="shared" si="110"/>
        <v>0</v>
      </c>
      <c r="X686" s="187" t="s">
        <v>3801</v>
      </c>
      <c r="Y686" s="123">
        <f t="shared" si="107"/>
        <v>125</v>
      </c>
      <c r="Z686" s="337" t="s">
        <v>3136</v>
      </c>
      <c r="AA686" s="137" t="s">
        <v>3498</v>
      </c>
      <c r="AB686" s="163" t="s">
        <v>3886</v>
      </c>
      <c r="AC686" s="407"/>
    </row>
    <row r="687" spans="1:29" ht="153" hidden="1" customHeight="1" x14ac:dyDescent="0.25">
      <c r="A687" s="32">
        <v>677</v>
      </c>
      <c r="B687" s="33" t="s">
        <v>3459</v>
      </c>
      <c r="C687" s="42" t="s">
        <v>32</v>
      </c>
      <c r="D687" s="113" t="s">
        <v>1775</v>
      </c>
      <c r="E687" s="36">
        <v>465</v>
      </c>
      <c r="F687" s="135" t="s">
        <v>3168</v>
      </c>
      <c r="G687" s="122">
        <f t="shared" si="103"/>
        <v>386</v>
      </c>
      <c r="H687" s="37" t="s">
        <v>3227</v>
      </c>
      <c r="I687" s="122">
        <f t="shared" si="104"/>
        <v>154</v>
      </c>
      <c r="J687" s="37" t="s">
        <v>3285</v>
      </c>
      <c r="K687" s="122">
        <f t="shared" si="105"/>
        <v>282</v>
      </c>
      <c r="L687" s="126">
        <v>465</v>
      </c>
      <c r="M687" s="37" t="s">
        <v>3340</v>
      </c>
      <c r="N687" s="122">
        <f t="shared" si="106"/>
        <v>109</v>
      </c>
      <c r="O687" s="118" t="s">
        <v>3391</v>
      </c>
      <c r="P687" s="235">
        <v>2</v>
      </c>
      <c r="Q687" s="236">
        <v>42962</v>
      </c>
      <c r="R687" s="236">
        <v>43312</v>
      </c>
      <c r="S687" s="178">
        <f t="shared" si="102"/>
        <v>50</v>
      </c>
      <c r="T687" s="179">
        <v>1</v>
      </c>
      <c r="U687" s="180">
        <f t="shared" si="108"/>
        <v>50</v>
      </c>
      <c r="V687" s="181">
        <f t="shared" si="109"/>
        <v>0</v>
      </c>
      <c r="W687" s="181">
        <f t="shared" si="110"/>
        <v>0</v>
      </c>
      <c r="X687" s="39" t="s">
        <v>3816</v>
      </c>
      <c r="Y687" s="123">
        <f t="shared" si="107"/>
        <v>116</v>
      </c>
      <c r="Z687" s="337" t="s">
        <v>3136</v>
      </c>
      <c r="AA687" s="137" t="s">
        <v>3498</v>
      </c>
      <c r="AB687" s="163" t="s">
        <v>3886</v>
      </c>
      <c r="AC687" s="407"/>
    </row>
    <row r="688" spans="1:29" ht="153" customHeight="1" x14ac:dyDescent="0.25">
      <c r="A688" s="32">
        <v>678</v>
      </c>
      <c r="B688" s="339" t="s">
        <v>3460</v>
      </c>
      <c r="C688" s="352" t="s">
        <v>32</v>
      </c>
      <c r="D688" s="362" t="s">
        <v>3141</v>
      </c>
      <c r="E688" s="36"/>
      <c r="F688" s="354" t="s">
        <v>3168</v>
      </c>
      <c r="G688" s="122">
        <f t="shared" si="103"/>
        <v>386</v>
      </c>
      <c r="H688" s="355" t="s">
        <v>3227</v>
      </c>
      <c r="I688" s="122">
        <f t="shared" si="104"/>
        <v>154</v>
      </c>
      <c r="J688" s="355" t="s">
        <v>4295</v>
      </c>
      <c r="K688" s="122">
        <f t="shared" si="105"/>
        <v>250</v>
      </c>
      <c r="L688" s="126">
        <v>465</v>
      </c>
      <c r="M688" s="355" t="s">
        <v>4296</v>
      </c>
      <c r="N688" s="122">
        <f t="shared" si="106"/>
        <v>199</v>
      </c>
      <c r="O688" s="382" t="s">
        <v>4297</v>
      </c>
      <c r="P688" s="356">
        <v>3</v>
      </c>
      <c r="Q688" s="361">
        <v>42979</v>
      </c>
      <c r="R688" s="361">
        <v>43281</v>
      </c>
      <c r="S688" s="347">
        <f t="shared" si="102"/>
        <v>43.142857142857146</v>
      </c>
      <c r="T688" s="451">
        <v>0.75</v>
      </c>
      <c r="U688" s="349">
        <f t="shared" si="108"/>
        <v>32.357142857142861</v>
      </c>
      <c r="V688" s="350">
        <f t="shared" si="109"/>
        <v>0</v>
      </c>
      <c r="W688" s="350">
        <f t="shared" si="110"/>
        <v>0</v>
      </c>
      <c r="X688" s="359" t="s">
        <v>4378</v>
      </c>
      <c r="Y688" s="123">
        <f t="shared" si="107"/>
        <v>208</v>
      </c>
      <c r="Z688" s="337" t="s">
        <v>3136</v>
      </c>
      <c r="AA688" s="337" t="s">
        <v>3498</v>
      </c>
      <c r="AB688" s="162" t="str">
        <f ca="1">IF($AD$1&gt;=R688,"VENCIDO","TÉRMINO")</f>
        <v>VENCIDO</v>
      </c>
      <c r="AC688" s="406"/>
    </row>
    <row r="689" spans="1:29" ht="153.75" customHeight="1" x14ac:dyDescent="0.25">
      <c r="A689" s="32">
        <v>679</v>
      </c>
      <c r="B689" s="339" t="s">
        <v>3461</v>
      </c>
      <c r="C689" s="352" t="s">
        <v>32</v>
      </c>
      <c r="D689" s="353" t="s">
        <v>1775</v>
      </c>
      <c r="E689" s="36">
        <v>466</v>
      </c>
      <c r="F689" s="354" t="s">
        <v>3169</v>
      </c>
      <c r="G689" s="122">
        <f t="shared" si="103"/>
        <v>389</v>
      </c>
      <c r="H689" s="355" t="s">
        <v>3228</v>
      </c>
      <c r="I689" s="122">
        <f t="shared" si="104"/>
        <v>390</v>
      </c>
      <c r="J689" s="360" t="s">
        <v>3286</v>
      </c>
      <c r="K689" s="122">
        <f t="shared" si="105"/>
        <v>208</v>
      </c>
      <c r="L689" s="126">
        <v>466</v>
      </c>
      <c r="M689" s="360" t="s">
        <v>4362</v>
      </c>
      <c r="N689" s="122">
        <f t="shared" si="106"/>
        <v>92</v>
      </c>
      <c r="O689" s="360" t="s">
        <v>3393</v>
      </c>
      <c r="P689" s="356">
        <v>2</v>
      </c>
      <c r="Q689" s="361">
        <v>42962</v>
      </c>
      <c r="R689" s="361">
        <v>43327</v>
      </c>
      <c r="S689" s="347">
        <f t="shared" si="102"/>
        <v>52.142857142857146</v>
      </c>
      <c r="T689" s="358">
        <v>0.8</v>
      </c>
      <c r="U689" s="349">
        <f t="shared" si="108"/>
        <v>41.714285714285722</v>
      </c>
      <c r="V689" s="350">
        <f t="shared" si="109"/>
        <v>0</v>
      </c>
      <c r="W689" s="350">
        <f t="shared" si="110"/>
        <v>0</v>
      </c>
      <c r="X689" s="359" t="s">
        <v>4298</v>
      </c>
      <c r="Y689" s="123">
        <f t="shared" si="107"/>
        <v>118</v>
      </c>
      <c r="Z689" s="337" t="s">
        <v>3136</v>
      </c>
      <c r="AA689" s="137" t="s">
        <v>3498</v>
      </c>
      <c r="AB689" s="162" t="str">
        <f ca="1">IF($AD$1&gt;=R689,"VENCIDO","TÉRMINO")</f>
        <v>VENCIDO</v>
      </c>
      <c r="AC689" s="407"/>
    </row>
    <row r="690" spans="1:29" ht="153.75" customHeight="1" x14ac:dyDescent="0.25">
      <c r="A690" s="32">
        <v>680</v>
      </c>
      <c r="B690" s="367" t="s">
        <v>3462</v>
      </c>
      <c r="C690" s="368" t="s">
        <v>32</v>
      </c>
      <c r="D690" s="332" t="s">
        <v>3141</v>
      </c>
      <c r="E690" s="36"/>
      <c r="F690" s="369" t="s">
        <v>3169</v>
      </c>
      <c r="G690" s="122">
        <f t="shared" si="103"/>
        <v>389</v>
      </c>
      <c r="H690" s="370" t="s">
        <v>3228</v>
      </c>
      <c r="I690" s="122">
        <f t="shared" si="104"/>
        <v>390</v>
      </c>
      <c r="J690" s="370" t="s">
        <v>3266</v>
      </c>
      <c r="K690" s="122">
        <f t="shared" si="105"/>
        <v>162</v>
      </c>
      <c r="L690" s="126">
        <v>466</v>
      </c>
      <c r="M690" s="370" t="s">
        <v>3322</v>
      </c>
      <c r="N690" s="122">
        <f t="shared" si="106"/>
        <v>111</v>
      </c>
      <c r="O690" s="118" t="s">
        <v>3375</v>
      </c>
      <c r="P690" s="235">
        <v>3</v>
      </c>
      <c r="Q690" s="236">
        <v>42979</v>
      </c>
      <c r="R690" s="236">
        <v>43281</v>
      </c>
      <c r="S690" s="178">
        <f t="shared" si="102"/>
        <v>43.142857142857146</v>
      </c>
      <c r="T690" s="179">
        <v>0.1</v>
      </c>
      <c r="U690" s="180">
        <f t="shared" si="108"/>
        <v>4.3142857142857149</v>
      </c>
      <c r="V690" s="181">
        <f t="shared" si="109"/>
        <v>0</v>
      </c>
      <c r="W690" s="181">
        <f t="shared" si="110"/>
        <v>0</v>
      </c>
      <c r="X690" s="39" t="s">
        <v>4379</v>
      </c>
      <c r="Y690" s="123">
        <f t="shared" si="107"/>
        <v>87</v>
      </c>
      <c r="Z690" s="337" t="s">
        <v>3136</v>
      </c>
      <c r="AA690" s="137" t="s">
        <v>3498</v>
      </c>
      <c r="AB690" s="162" t="str">
        <f ca="1">IF($AD$1&gt;=R690,"VENCIDO","TÉRMINO")</f>
        <v>VENCIDO</v>
      </c>
      <c r="AC690" s="407"/>
    </row>
    <row r="691" spans="1:29" ht="153.75" customHeight="1" x14ac:dyDescent="0.25">
      <c r="A691" s="32">
        <v>681</v>
      </c>
      <c r="B691" s="339" t="s">
        <v>3463</v>
      </c>
      <c r="C691" s="352" t="s">
        <v>32</v>
      </c>
      <c r="D691" s="353" t="s">
        <v>1728</v>
      </c>
      <c r="E691" s="36">
        <v>467</v>
      </c>
      <c r="F691" s="354" t="s">
        <v>3170</v>
      </c>
      <c r="G691" s="122">
        <f t="shared" si="103"/>
        <v>390</v>
      </c>
      <c r="H691" s="355" t="s">
        <v>3229</v>
      </c>
      <c r="I691" s="122">
        <f t="shared" si="104"/>
        <v>203</v>
      </c>
      <c r="J691" s="355" t="s">
        <v>3287</v>
      </c>
      <c r="K691" s="122">
        <f t="shared" si="105"/>
        <v>255</v>
      </c>
      <c r="L691" s="126">
        <v>467</v>
      </c>
      <c r="M691" s="355" t="s">
        <v>3340</v>
      </c>
      <c r="N691" s="122">
        <f t="shared" si="106"/>
        <v>109</v>
      </c>
      <c r="O691" s="360" t="s">
        <v>3394</v>
      </c>
      <c r="P691" s="356">
        <v>2</v>
      </c>
      <c r="Q691" s="361">
        <v>42962</v>
      </c>
      <c r="R691" s="361">
        <v>43312</v>
      </c>
      <c r="S691" s="347">
        <f t="shared" si="102"/>
        <v>50</v>
      </c>
      <c r="T691" s="358">
        <v>0.9</v>
      </c>
      <c r="U691" s="349">
        <f t="shared" si="108"/>
        <v>45</v>
      </c>
      <c r="V691" s="350">
        <f t="shared" si="109"/>
        <v>0</v>
      </c>
      <c r="W691" s="350">
        <f t="shared" si="110"/>
        <v>0</v>
      </c>
      <c r="X691" s="359" t="s">
        <v>4299</v>
      </c>
      <c r="Y691" s="123">
        <f t="shared" si="107"/>
        <v>174</v>
      </c>
      <c r="Z691" s="337" t="s">
        <v>3136</v>
      </c>
      <c r="AA691" s="137" t="s">
        <v>3498</v>
      </c>
      <c r="AB691" s="162" t="str">
        <f ca="1">IF($AD$1&gt;=R691,"VENCIDO","TÉRMINO")</f>
        <v>VENCIDO</v>
      </c>
      <c r="AC691" s="407"/>
    </row>
    <row r="692" spans="1:29" ht="153.75" hidden="1" customHeight="1" x14ac:dyDescent="0.25">
      <c r="A692" s="32">
        <v>682</v>
      </c>
      <c r="B692" s="33" t="s">
        <v>3464</v>
      </c>
      <c r="C692" s="42" t="s">
        <v>32</v>
      </c>
      <c r="D692" s="113" t="s">
        <v>1775</v>
      </c>
      <c r="E692" s="36">
        <v>468</v>
      </c>
      <c r="F692" s="135" t="s">
        <v>3171</v>
      </c>
      <c r="G692" s="122">
        <f t="shared" si="103"/>
        <v>383</v>
      </c>
      <c r="H692" s="37" t="s">
        <v>3230</v>
      </c>
      <c r="I692" s="122">
        <f t="shared" si="104"/>
        <v>240</v>
      </c>
      <c r="J692" s="37" t="s">
        <v>3288</v>
      </c>
      <c r="K692" s="122">
        <f t="shared" si="105"/>
        <v>54</v>
      </c>
      <c r="L692" s="126">
        <v>468</v>
      </c>
      <c r="M692" s="37" t="s">
        <v>3341</v>
      </c>
      <c r="N692" s="122">
        <f t="shared" si="106"/>
        <v>25</v>
      </c>
      <c r="O692" s="37" t="s">
        <v>3395</v>
      </c>
      <c r="P692" s="235">
        <v>1</v>
      </c>
      <c r="Q692" s="236">
        <v>42962</v>
      </c>
      <c r="R692" s="236">
        <v>43069</v>
      </c>
      <c r="S692" s="178">
        <f t="shared" si="102"/>
        <v>15.285714285714286</v>
      </c>
      <c r="T692" s="179">
        <v>1</v>
      </c>
      <c r="U692" s="180">
        <f t="shared" si="108"/>
        <v>15.285714285714286</v>
      </c>
      <c r="V692" s="181">
        <f t="shared" si="109"/>
        <v>0</v>
      </c>
      <c r="W692" s="181">
        <f t="shared" si="110"/>
        <v>0</v>
      </c>
      <c r="X692" s="39" t="s">
        <v>3804</v>
      </c>
      <c r="Y692" s="123">
        <f t="shared" si="107"/>
        <v>301</v>
      </c>
      <c r="Z692" s="337" t="s">
        <v>3136</v>
      </c>
      <c r="AA692" s="137" t="s">
        <v>3498</v>
      </c>
      <c r="AB692" s="163" t="s">
        <v>3886</v>
      </c>
      <c r="AC692" s="407"/>
    </row>
    <row r="693" spans="1:29" ht="153" hidden="1" customHeight="1" x14ac:dyDescent="0.25">
      <c r="A693" s="32">
        <v>683</v>
      </c>
      <c r="B693" s="33" t="s">
        <v>3465</v>
      </c>
      <c r="C693" s="42" t="s">
        <v>32</v>
      </c>
      <c r="D693" s="113" t="s">
        <v>1728</v>
      </c>
      <c r="E693" s="36">
        <v>469</v>
      </c>
      <c r="F693" s="135" t="s">
        <v>3172</v>
      </c>
      <c r="G693" s="122">
        <f t="shared" si="103"/>
        <v>386</v>
      </c>
      <c r="H693" s="37" t="s">
        <v>3231</v>
      </c>
      <c r="I693" s="122">
        <f t="shared" si="104"/>
        <v>236</v>
      </c>
      <c r="J693" s="39" t="s">
        <v>3910</v>
      </c>
      <c r="K693" s="122">
        <f t="shared" ref="K693" si="111">LEN(J693)</f>
        <v>271</v>
      </c>
      <c r="L693" s="126">
        <v>469</v>
      </c>
      <c r="M693" s="39" t="s">
        <v>3911</v>
      </c>
      <c r="N693" s="122">
        <f t="shared" ref="N693" si="112">LEN(M693)</f>
        <v>335</v>
      </c>
      <c r="O693" s="64" t="s">
        <v>3918</v>
      </c>
      <c r="P693" s="192">
        <v>3</v>
      </c>
      <c r="Q693" s="191">
        <v>42978</v>
      </c>
      <c r="R693" s="191">
        <v>43100</v>
      </c>
      <c r="S693" s="178">
        <f t="shared" ref="S693" si="113">(+R693-Q693)/7</f>
        <v>17.428571428571427</v>
      </c>
      <c r="T693" s="217">
        <v>1</v>
      </c>
      <c r="U693" s="180">
        <f t="shared" si="108"/>
        <v>17.428571428571427</v>
      </c>
      <c r="V693" s="181">
        <f t="shared" si="109"/>
        <v>0</v>
      </c>
      <c r="W693" s="181">
        <f t="shared" si="110"/>
        <v>0</v>
      </c>
      <c r="X693" s="187" t="s">
        <v>3801</v>
      </c>
      <c r="Y693" s="123">
        <f t="shared" si="107"/>
        <v>125</v>
      </c>
      <c r="Z693" s="337" t="s">
        <v>3136</v>
      </c>
      <c r="AA693" s="137" t="s">
        <v>3498</v>
      </c>
      <c r="AB693" s="163" t="s">
        <v>3886</v>
      </c>
      <c r="AC693" s="407"/>
    </row>
    <row r="694" spans="1:29" ht="154.5" customHeight="1" x14ac:dyDescent="0.25">
      <c r="A694" s="32">
        <v>684</v>
      </c>
      <c r="B694" s="33" t="s">
        <v>3466</v>
      </c>
      <c r="C694" s="42" t="s">
        <v>32</v>
      </c>
      <c r="D694" s="113" t="s">
        <v>1728</v>
      </c>
      <c r="E694" s="36">
        <v>470</v>
      </c>
      <c r="F694" s="135" t="s">
        <v>3173</v>
      </c>
      <c r="G694" s="122">
        <f t="shared" si="103"/>
        <v>390</v>
      </c>
      <c r="H694" s="37" t="s">
        <v>3232</v>
      </c>
      <c r="I694" s="122">
        <f t="shared" si="104"/>
        <v>198</v>
      </c>
      <c r="J694" s="37" t="s">
        <v>3289</v>
      </c>
      <c r="K694" s="122">
        <f t="shared" si="105"/>
        <v>255</v>
      </c>
      <c r="L694" s="126">
        <v>470</v>
      </c>
      <c r="M694" s="37" t="s">
        <v>3340</v>
      </c>
      <c r="N694" s="122">
        <f t="shared" si="106"/>
        <v>109</v>
      </c>
      <c r="O694" s="136" t="s">
        <v>3394</v>
      </c>
      <c r="P694" s="235">
        <v>2</v>
      </c>
      <c r="Q694" s="236">
        <v>42962</v>
      </c>
      <c r="R694" s="236">
        <v>43312</v>
      </c>
      <c r="S694" s="178">
        <f t="shared" si="102"/>
        <v>50</v>
      </c>
      <c r="T694" s="179">
        <v>0.1</v>
      </c>
      <c r="U694" s="180">
        <f t="shared" si="108"/>
        <v>5</v>
      </c>
      <c r="V694" s="181">
        <f t="shared" si="109"/>
        <v>0</v>
      </c>
      <c r="W694" s="181">
        <f t="shared" si="110"/>
        <v>0</v>
      </c>
      <c r="X694" s="39" t="s">
        <v>2704</v>
      </c>
      <c r="Y694" s="123">
        <f t="shared" si="107"/>
        <v>156</v>
      </c>
      <c r="Z694" s="337" t="s">
        <v>3136</v>
      </c>
      <c r="AA694" s="137" t="s">
        <v>3498</v>
      </c>
      <c r="AB694" s="162" t="str">
        <f ca="1">IF($AD$1&gt;=R694,"VENCIDO","TÉRMINO")</f>
        <v>VENCIDO</v>
      </c>
      <c r="AC694" s="407"/>
    </row>
    <row r="695" spans="1:29" ht="137.25" hidden="1" customHeight="1" x14ac:dyDescent="0.25">
      <c r="A695" s="32">
        <v>685</v>
      </c>
      <c r="B695" s="33" t="s">
        <v>3467</v>
      </c>
      <c r="C695" s="42" t="s">
        <v>32</v>
      </c>
      <c r="D695" s="113" t="s">
        <v>1728</v>
      </c>
      <c r="E695" s="36">
        <v>471</v>
      </c>
      <c r="F695" s="135" t="s">
        <v>3174</v>
      </c>
      <c r="G695" s="122">
        <f t="shared" si="103"/>
        <v>352</v>
      </c>
      <c r="H695" s="37" t="s">
        <v>3233</v>
      </c>
      <c r="I695" s="122">
        <f t="shared" si="104"/>
        <v>247</v>
      </c>
      <c r="J695" s="37" t="s">
        <v>3290</v>
      </c>
      <c r="K695" s="122">
        <f t="shared" si="105"/>
        <v>140</v>
      </c>
      <c r="L695" s="126">
        <v>471</v>
      </c>
      <c r="M695" s="37" t="s">
        <v>3342</v>
      </c>
      <c r="N695" s="122">
        <f t="shared" si="106"/>
        <v>117</v>
      </c>
      <c r="O695" s="37" t="s">
        <v>3825</v>
      </c>
      <c r="P695" s="235">
        <v>1</v>
      </c>
      <c r="Q695" s="236">
        <v>42977</v>
      </c>
      <c r="R695" s="236">
        <v>43281</v>
      </c>
      <c r="S695" s="178">
        <f t="shared" si="102"/>
        <v>43.428571428571431</v>
      </c>
      <c r="T695" s="179">
        <v>1</v>
      </c>
      <c r="U695" s="180">
        <f t="shared" si="108"/>
        <v>43.428571428571431</v>
      </c>
      <c r="V695" s="181">
        <f t="shared" si="109"/>
        <v>0</v>
      </c>
      <c r="W695" s="181">
        <f t="shared" si="110"/>
        <v>0</v>
      </c>
      <c r="X695" s="39" t="s">
        <v>3826</v>
      </c>
      <c r="Y695" s="123">
        <f t="shared" si="107"/>
        <v>125</v>
      </c>
      <c r="Z695" s="337" t="s">
        <v>3136</v>
      </c>
      <c r="AA695" s="137" t="s">
        <v>3498</v>
      </c>
      <c r="AB695" s="163" t="s">
        <v>3886</v>
      </c>
      <c r="AC695" s="407"/>
    </row>
    <row r="696" spans="1:29" ht="153" hidden="1" customHeight="1" x14ac:dyDescent="0.25">
      <c r="A696" s="32">
        <v>686</v>
      </c>
      <c r="B696" s="33" t="s">
        <v>3468</v>
      </c>
      <c r="C696" s="42" t="s">
        <v>32</v>
      </c>
      <c r="D696" s="113" t="s">
        <v>1728</v>
      </c>
      <c r="E696" s="36">
        <v>472</v>
      </c>
      <c r="F696" s="135" t="s">
        <v>3175</v>
      </c>
      <c r="G696" s="122">
        <f t="shared" si="103"/>
        <v>389</v>
      </c>
      <c r="H696" s="37" t="s">
        <v>3234</v>
      </c>
      <c r="I696" s="122">
        <f t="shared" si="104"/>
        <v>388</v>
      </c>
      <c r="J696" s="37" t="s">
        <v>2311</v>
      </c>
      <c r="K696" s="122">
        <f t="shared" si="105"/>
        <v>348</v>
      </c>
      <c r="L696" s="126">
        <v>472</v>
      </c>
      <c r="M696" s="37" t="s">
        <v>2326</v>
      </c>
      <c r="N696" s="122">
        <f t="shared" si="106"/>
        <v>52</v>
      </c>
      <c r="O696" s="37" t="s">
        <v>2326</v>
      </c>
      <c r="P696" s="242">
        <v>2</v>
      </c>
      <c r="Q696" s="236">
        <v>42962</v>
      </c>
      <c r="R696" s="236">
        <v>43100</v>
      </c>
      <c r="S696" s="178">
        <f t="shared" si="102"/>
        <v>19.714285714285715</v>
      </c>
      <c r="T696" s="179">
        <v>1</v>
      </c>
      <c r="U696" s="180">
        <f t="shared" si="108"/>
        <v>19.714285714285715</v>
      </c>
      <c r="V696" s="181">
        <f t="shared" si="109"/>
        <v>0</v>
      </c>
      <c r="W696" s="181">
        <f t="shared" si="110"/>
        <v>0</v>
      </c>
      <c r="X696" s="39" t="s">
        <v>3617</v>
      </c>
      <c r="Y696" s="123">
        <f t="shared" si="107"/>
        <v>186</v>
      </c>
      <c r="Z696" s="332" t="s">
        <v>4114</v>
      </c>
      <c r="AA696" s="137" t="s">
        <v>3498</v>
      </c>
      <c r="AB696" s="163" t="s">
        <v>3886</v>
      </c>
      <c r="AC696" s="407"/>
    </row>
    <row r="697" spans="1:29" ht="153" hidden="1" customHeight="1" x14ac:dyDescent="0.25">
      <c r="A697" s="32">
        <v>687</v>
      </c>
      <c r="B697" s="33" t="s">
        <v>3469</v>
      </c>
      <c r="C697" s="42" t="s">
        <v>32</v>
      </c>
      <c r="D697" s="113" t="s">
        <v>1728</v>
      </c>
      <c r="E697" s="36">
        <v>473</v>
      </c>
      <c r="F697" s="135" t="s">
        <v>3176</v>
      </c>
      <c r="G697" s="122">
        <f t="shared" si="103"/>
        <v>385</v>
      </c>
      <c r="H697" s="37" t="s">
        <v>3235</v>
      </c>
      <c r="I697" s="122">
        <f t="shared" si="104"/>
        <v>316</v>
      </c>
      <c r="J697" s="37" t="s">
        <v>3291</v>
      </c>
      <c r="K697" s="122">
        <f t="shared" si="105"/>
        <v>93</v>
      </c>
      <c r="L697" s="126">
        <v>473</v>
      </c>
      <c r="M697" s="37" t="s">
        <v>3343</v>
      </c>
      <c r="N697" s="122">
        <f t="shared" si="106"/>
        <v>25</v>
      </c>
      <c r="O697" s="174" t="s">
        <v>3396</v>
      </c>
      <c r="P697" s="235">
        <v>1</v>
      </c>
      <c r="Q697" s="236">
        <v>42977</v>
      </c>
      <c r="R697" s="236">
        <v>43281</v>
      </c>
      <c r="S697" s="178">
        <f t="shared" si="102"/>
        <v>43.428571428571431</v>
      </c>
      <c r="T697" s="179">
        <v>1</v>
      </c>
      <c r="U697" s="180">
        <f t="shared" si="108"/>
        <v>43.428571428571431</v>
      </c>
      <c r="V697" s="181">
        <f t="shared" si="109"/>
        <v>0</v>
      </c>
      <c r="W697" s="181">
        <f t="shared" si="110"/>
        <v>0</v>
      </c>
      <c r="X697" s="39" t="s">
        <v>3810</v>
      </c>
      <c r="Y697" s="123">
        <f t="shared" si="107"/>
        <v>387</v>
      </c>
      <c r="Z697" s="337" t="s">
        <v>3136</v>
      </c>
      <c r="AA697" s="137" t="s">
        <v>3498</v>
      </c>
      <c r="AB697" s="163" t="s">
        <v>3886</v>
      </c>
      <c r="AC697" s="407"/>
    </row>
    <row r="698" spans="1:29" ht="180" customHeight="1" x14ac:dyDescent="0.25">
      <c r="A698" s="32">
        <v>688</v>
      </c>
      <c r="B698" s="33" t="s">
        <v>3470</v>
      </c>
      <c r="C698" s="42" t="s">
        <v>32</v>
      </c>
      <c r="D698" s="113" t="s">
        <v>1728</v>
      </c>
      <c r="E698" s="36">
        <v>474</v>
      </c>
      <c r="F698" s="434" t="s">
        <v>4338</v>
      </c>
      <c r="G698" s="122">
        <f t="shared" si="103"/>
        <v>387</v>
      </c>
      <c r="H698" s="37" t="s">
        <v>3236</v>
      </c>
      <c r="I698" s="122">
        <f t="shared" si="104"/>
        <v>289</v>
      </c>
      <c r="J698" s="37" t="s">
        <v>3292</v>
      </c>
      <c r="K698" s="122">
        <f t="shared" si="105"/>
        <v>388</v>
      </c>
      <c r="L698" s="126">
        <v>474</v>
      </c>
      <c r="M698" s="37" t="s">
        <v>3786</v>
      </c>
      <c r="N698" s="122">
        <f t="shared" si="106"/>
        <v>386</v>
      </c>
      <c r="O698" s="37" t="s">
        <v>3397</v>
      </c>
      <c r="P698" s="243">
        <v>5</v>
      </c>
      <c r="Q698" s="236">
        <v>42955</v>
      </c>
      <c r="R698" s="236">
        <v>43281</v>
      </c>
      <c r="S698" s="178">
        <f t="shared" si="102"/>
        <v>46.571428571428569</v>
      </c>
      <c r="T698" s="179">
        <v>0.1</v>
      </c>
      <c r="U698" s="180">
        <f t="shared" si="108"/>
        <v>4.6571428571428575</v>
      </c>
      <c r="V698" s="181">
        <f t="shared" si="109"/>
        <v>0</v>
      </c>
      <c r="W698" s="181">
        <f t="shared" si="110"/>
        <v>0</v>
      </c>
      <c r="X698" s="39" t="s">
        <v>3635</v>
      </c>
      <c r="Y698" s="123">
        <f t="shared" si="107"/>
        <v>124</v>
      </c>
      <c r="Z698" s="337" t="s">
        <v>3806</v>
      </c>
      <c r="AA698" s="137" t="s">
        <v>3498</v>
      </c>
      <c r="AB698" s="162" t="str">
        <f ca="1">IF($AD$1&gt;=R698,"VENCIDO","TÉRMINO")</f>
        <v>VENCIDO</v>
      </c>
      <c r="AC698" s="407"/>
    </row>
    <row r="699" spans="1:29" ht="153" hidden="1" customHeight="1" x14ac:dyDescent="0.25">
      <c r="A699" s="32">
        <v>689</v>
      </c>
      <c r="B699" s="33" t="s">
        <v>3471</v>
      </c>
      <c r="C699" s="42" t="s">
        <v>32</v>
      </c>
      <c r="D699" s="113" t="s">
        <v>1728</v>
      </c>
      <c r="E699" s="36">
        <v>475</v>
      </c>
      <c r="F699" s="135" t="s">
        <v>3177</v>
      </c>
      <c r="G699" s="122">
        <f t="shared" si="103"/>
        <v>390</v>
      </c>
      <c r="H699" s="37" t="s">
        <v>3237</v>
      </c>
      <c r="I699" s="122">
        <f t="shared" si="104"/>
        <v>189</v>
      </c>
      <c r="J699" s="37" t="s">
        <v>3293</v>
      </c>
      <c r="K699" s="122">
        <f t="shared" si="105"/>
        <v>213</v>
      </c>
      <c r="L699" s="126">
        <v>475</v>
      </c>
      <c r="M699" s="37" t="s">
        <v>3344</v>
      </c>
      <c r="N699" s="122">
        <f t="shared" si="106"/>
        <v>136</v>
      </c>
      <c r="O699" s="37" t="s">
        <v>3398</v>
      </c>
      <c r="P699" s="235">
        <v>2</v>
      </c>
      <c r="Q699" s="236">
        <v>42977</v>
      </c>
      <c r="R699" s="236">
        <v>43281</v>
      </c>
      <c r="S699" s="178">
        <f t="shared" si="102"/>
        <v>43.428571428571431</v>
      </c>
      <c r="T699" s="179">
        <v>1</v>
      </c>
      <c r="U699" s="180">
        <f t="shared" si="108"/>
        <v>43.428571428571431</v>
      </c>
      <c r="V699" s="181">
        <f t="shared" si="109"/>
        <v>0</v>
      </c>
      <c r="W699" s="181">
        <f t="shared" si="110"/>
        <v>0</v>
      </c>
      <c r="X699" s="39" t="s">
        <v>3784</v>
      </c>
      <c r="Y699" s="123">
        <f t="shared" si="107"/>
        <v>264</v>
      </c>
      <c r="Z699" s="337" t="s">
        <v>3136</v>
      </c>
      <c r="AA699" s="137" t="s">
        <v>3498</v>
      </c>
      <c r="AB699" s="163" t="s">
        <v>3886</v>
      </c>
      <c r="AC699" s="407"/>
    </row>
    <row r="700" spans="1:29" ht="153" hidden="1" customHeight="1" x14ac:dyDescent="0.25">
      <c r="A700" s="32">
        <v>690</v>
      </c>
      <c r="B700" s="33" t="s">
        <v>3472</v>
      </c>
      <c r="C700" s="42" t="s">
        <v>32</v>
      </c>
      <c r="D700" s="113" t="s">
        <v>1728</v>
      </c>
      <c r="E700" s="36">
        <v>476</v>
      </c>
      <c r="F700" s="135" t="s">
        <v>3178</v>
      </c>
      <c r="G700" s="122">
        <f t="shared" si="103"/>
        <v>385</v>
      </c>
      <c r="H700" s="37" t="s">
        <v>3238</v>
      </c>
      <c r="I700" s="122">
        <f t="shared" si="104"/>
        <v>131</v>
      </c>
      <c r="J700" s="71" t="s">
        <v>3294</v>
      </c>
      <c r="K700" s="122">
        <f t="shared" si="105"/>
        <v>180</v>
      </c>
      <c r="L700" s="126">
        <v>476</v>
      </c>
      <c r="M700" s="118" t="s">
        <v>3345</v>
      </c>
      <c r="N700" s="122">
        <f t="shared" si="106"/>
        <v>96</v>
      </c>
      <c r="O700" s="118" t="s">
        <v>3399</v>
      </c>
      <c r="P700" s="235">
        <v>3</v>
      </c>
      <c r="Q700" s="236">
        <v>42957</v>
      </c>
      <c r="R700" s="236">
        <v>43081</v>
      </c>
      <c r="S700" s="178">
        <f t="shared" si="102"/>
        <v>17.714285714285715</v>
      </c>
      <c r="T700" s="179">
        <v>1</v>
      </c>
      <c r="U700" s="180">
        <f t="shared" si="108"/>
        <v>17.714285714285715</v>
      </c>
      <c r="V700" s="181">
        <f t="shared" si="109"/>
        <v>0</v>
      </c>
      <c r="W700" s="181">
        <f t="shared" si="110"/>
        <v>0</v>
      </c>
      <c r="X700" s="39" t="s">
        <v>3782</v>
      </c>
      <c r="Y700" s="123">
        <f t="shared" si="107"/>
        <v>322</v>
      </c>
      <c r="Z700" s="332" t="s">
        <v>2888</v>
      </c>
      <c r="AA700" s="137" t="s">
        <v>3498</v>
      </c>
      <c r="AB700" s="163" t="s">
        <v>3886</v>
      </c>
      <c r="AC700" s="407"/>
    </row>
    <row r="701" spans="1:29" ht="151.5" hidden="1" customHeight="1" x14ac:dyDescent="0.25">
      <c r="A701" s="32">
        <v>691</v>
      </c>
      <c r="B701" s="33" t="s">
        <v>3473</v>
      </c>
      <c r="C701" s="42" t="s">
        <v>32</v>
      </c>
      <c r="D701" s="113" t="s">
        <v>1728</v>
      </c>
      <c r="E701" s="36">
        <v>477</v>
      </c>
      <c r="F701" s="135" t="s">
        <v>3179</v>
      </c>
      <c r="G701" s="122">
        <f t="shared" si="103"/>
        <v>388</v>
      </c>
      <c r="H701" s="37" t="s">
        <v>3239</v>
      </c>
      <c r="I701" s="122">
        <f t="shared" si="104"/>
        <v>307</v>
      </c>
      <c r="J701" s="118" t="s">
        <v>3295</v>
      </c>
      <c r="K701" s="122">
        <f t="shared" si="105"/>
        <v>191</v>
      </c>
      <c r="L701" s="126">
        <v>477</v>
      </c>
      <c r="M701" s="118" t="s">
        <v>3346</v>
      </c>
      <c r="N701" s="122">
        <f t="shared" si="106"/>
        <v>145</v>
      </c>
      <c r="O701" s="118" t="s">
        <v>3400</v>
      </c>
      <c r="P701" s="235">
        <v>8</v>
      </c>
      <c r="Q701" s="244">
        <v>42948</v>
      </c>
      <c r="R701" s="244">
        <v>43190</v>
      </c>
      <c r="S701" s="178">
        <f t="shared" si="102"/>
        <v>34.571428571428569</v>
      </c>
      <c r="T701" s="179">
        <v>1</v>
      </c>
      <c r="U701" s="180">
        <f t="shared" si="108"/>
        <v>34.571428571428569</v>
      </c>
      <c r="V701" s="181">
        <f t="shared" si="109"/>
        <v>0</v>
      </c>
      <c r="W701" s="181">
        <f t="shared" si="110"/>
        <v>0</v>
      </c>
      <c r="X701" s="39" t="s">
        <v>3777</v>
      </c>
      <c r="Y701" s="123">
        <f t="shared" si="107"/>
        <v>380</v>
      </c>
      <c r="Z701" s="333" t="s">
        <v>2076</v>
      </c>
      <c r="AA701" s="137" t="s">
        <v>3498</v>
      </c>
      <c r="AB701" s="163" t="s">
        <v>3886</v>
      </c>
      <c r="AC701" s="407"/>
    </row>
    <row r="702" spans="1:29" ht="137.25" hidden="1" customHeight="1" x14ac:dyDescent="0.25">
      <c r="A702" s="32">
        <v>692</v>
      </c>
      <c r="B702" s="33" t="s">
        <v>3474</v>
      </c>
      <c r="C702" s="42" t="s">
        <v>32</v>
      </c>
      <c r="D702" s="113" t="s">
        <v>1728</v>
      </c>
      <c r="E702" s="36">
        <v>478</v>
      </c>
      <c r="F702" s="135" t="s">
        <v>3180</v>
      </c>
      <c r="G702" s="122">
        <f t="shared" si="103"/>
        <v>364</v>
      </c>
      <c r="H702" s="37" t="s">
        <v>3240</v>
      </c>
      <c r="I702" s="122">
        <f t="shared" si="104"/>
        <v>275</v>
      </c>
      <c r="J702" s="118" t="s">
        <v>3296</v>
      </c>
      <c r="K702" s="122">
        <f t="shared" si="105"/>
        <v>104</v>
      </c>
      <c r="L702" s="126">
        <v>478</v>
      </c>
      <c r="M702" s="118" t="s">
        <v>3506</v>
      </c>
      <c r="N702" s="122">
        <f t="shared" si="106"/>
        <v>191</v>
      </c>
      <c r="O702" s="118" t="s">
        <v>3401</v>
      </c>
      <c r="P702" s="235">
        <v>2</v>
      </c>
      <c r="Q702" s="244">
        <v>43040</v>
      </c>
      <c r="R702" s="244">
        <v>43190</v>
      </c>
      <c r="S702" s="178">
        <f t="shared" si="102"/>
        <v>21.428571428571427</v>
      </c>
      <c r="T702" s="179">
        <v>1</v>
      </c>
      <c r="U702" s="180">
        <f t="shared" si="108"/>
        <v>21.428571428571427</v>
      </c>
      <c r="V702" s="181">
        <f t="shared" si="109"/>
        <v>0</v>
      </c>
      <c r="W702" s="181">
        <f t="shared" si="110"/>
        <v>0</v>
      </c>
      <c r="X702" s="39" t="s">
        <v>3855</v>
      </c>
      <c r="Y702" s="123">
        <f t="shared" si="107"/>
        <v>390</v>
      </c>
      <c r="Z702" s="333" t="s">
        <v>2076</v>
      </c>
      <c r="AA702" s="137" t="s">
        <v>3498</v>
      </c>
      <c r="AB702" s="163" t="s">
        <v>3886</v>
      </c>
      <c r="AC702" s="407"/>
    </row>
    <row r="703" spans="1:29" ht="152.25" hidden="1" customHeight="1" x14ac:dyDescent="0.25">
      <c r="A703" s="32">
        <v>693</v>
      </c>
      <c r="B703" s="33" t="s">
        <v>3475</v>
      </c>
      <c r="C703" s="42" t="s">
        <v>32</v>
      </c>
      <c r="D703" s="113" t="s">
        <v>1728</v>
      </c>
      <c r="E703" s="36">
        <v>479</v>
      </c>
      <c r="F703" s="135" t="s">
        <v>3181</v>
      </c>
      <c r="G703" s="122">
        <f t="shared" si="103"/>
        <v>381</v>
      </c>
      <c r="H703" s="37" t="s">
        <v>3241</v>
      </c>
      <c r="I703" s="122">
        <f t="shared" si="104"/>
        <v>390</v>
      </c>
      <c r="J703" s="118" t="s">
        <v>3297</v>
      </c>
      <c r="K703" s="122">
        <f t="shared" si="105"/>
        <v>101</v>
      </c>
      <c r="L703" s="126">
        <v>479</v>
      </c>
      <c r="M703" s="118" t="s">
        <v>3347</v>
      </c>
      <c r="N703" s="122">
        <f t="shared" si="106"/>
        <v>201</v>
      </c>
      <c r="O703" s="118" t="s">
        <v>3402</v>
      </c>
      <c r="P703" s="227">
        <v>2</v>
      </c>
      <c r="Q703" s="244">
        <v>43040</v>
      </c>
      <c r="R703" s="244">
        <v>43190</v>
      </c>
      <c r="S703" s="178">
        <f t="shared" si="102"/>
        <v>21.428571428571427</v>
      </c>
      <c r="T703" s="179">
        <v>1</v>
      </c>
      <c r="U703" s="180">
        <f t="shared" si="108"/>
        <v>21.428571428571427</v>
      </c>
      <c r="V703" s="181">
        <f t="shared" si="109"/>
        <v>0</v>
      </c>
      <c r="W703" s="181">
        <f t="shared" si="110"/>
        <v>0</v>
      </c>
      <c r="X703" s="39" t="s">
        <v>3855</v>
      </c>
      <c r="Y703" s="123">
        <f t="shared" si="107"/>
        <v>390</v>
      </c>
      <c r="Z703" s="333" t="s">
        <v>2076</v>
      </c>
      <c r="AA703" s="137" t="s">
        <v>3498</v>
      </c>
      <c r="AB703" s="163" t="s">
        <v>3886</v>
      </c>
      <c r="AC703" s="407"/>
    </row>
    <row r="704" spans="1:29" ht="152.25" hidden="1" customHeight="1" x14ac:dyDescent="0.25">
      <c r="A704" s="32">
        <v>694</v>
      </c>
      <c r="B704" s="33" t="s">
        <v>3476</v>
      </c>
      <c r="C704" s="42" t="s">
        <v>32</v>
      </c>
      <c r="D704" s="113" t="s">
        <v>1728</v>
      </c>
      <c r="E704" s="36">
        <v>480</v>
      </c>
      <c r="F704" s="135" t="s">
        <v>3182</v>
      </c>
      <c r="G704" s="122">
        <f t="shared" si="103"/>
        <v>390</v>
      </c>
      <c r="H704" s="37" t="s">
        <v>3242</v>
      </c>
      <c r="I704" s="122">
        <f t="shared" si="104"/>
        <v>334</v>
      </c>
      <c r="J704" s="37" t="s">
        <v>3298</v>
      </c>
      <c r="K704" s="122">
        <f t="shared" si="105"/>
        <v>145</v>
      </c>
      <c r="L704" s="126">
        <v>480</v>
      </c>
      <c r="M704" s="37" t="s">
        <v>3348</v>
      </c>
      <c r="N704" s="122">
        <f t="shared" si="106"/>
        <v>73</v>
      </c>
      <c r="O704" s="37" t="s">
        <v>3403</v>
      </c>
      <c r="P704" s="235">
        <v>1</v>
      </c>
      <c r="Q704" s="244">
        <v>42948</v>
      </c>
      <c r="R704" s="244">
        <v>42978</v>
      </c>
      <c r="S704" s="178">
        <f t="shared" si="102"/>
        <v>4.2857142857142856</v>
      </c>
      <c r="T704" s="179">
        <v>1</v>
      </c>
      <c r="U704" s="180">
        <f t="shared" si="108"/>
        <v>4.2857142857142856</v>
      </c>
      <c r="V704" s="181">
        <f t="shared" si="109"/>
        <v>0</v>
      </c>
      <c r="W704" s="181">
        <f t="shared" si="110"/>
        <v>0</v>
      </c>
      <c r="X704" s="39" t="s">
        <v>4291</v>
      </c>
      <c r="Y704" s="123">
        <f t="shared" si="107"/>
        <v>311</v>
      </c>
      <c r="Z704" s="333" t="s">
        <v>2076</v>
      </c>
      <c r="AA704" s="137" t="s">
        <v>3498</v>
      </c>
      <c r="AB704" s="163" t="s">
        <v>3886</v>
      </c>
      <c r="AC704" s="407"/>
    </row>
    <row r="705" spans="1:29" ht="152.25" customHeight="1" x14ac:dyDescent="0.25">
      <c r="A705" s="32">
        <v>695</v>
      </c>
      <c r="B705" s="339" t="s">
        <v>3477</v>
      </c>
      <c r="C705" s="352" t="s">
        <v>32</v>
      </c>
      <c r="D705" s="353" t="s">
        <v>1728</v>
      </c>
      <c r="E705" s="36"/>
      <c r="F705" s="354" t="s">
        <v>3182</v>
      </c>
      <c r="G705" s="122">
        <f t="shared" si="103"/>
        <v>390</v>
      </c>
      <c r="H705" s="355" t="s">
        <v>3242</v>
      </c>
      <c r="I705" s="122">
        <f t="shared" si="104"/>
        <v>334</v>
      </c>
      <c r="J705" s="355" t="s">
        <v>3299</v>
      </c>
      <c r="K705" s="122">
        <f t="shared" si="105"/>
        <v>166</v>
      </c>
      <c r="L705" s="126">
        <v>480</v>
      </c>
      <c r="M705" s="355" t="s">
        <v>3349</v>
      </c>
      <c r="N705" s="122">
        <f t="shared" si="106"/>
        <v>38</v>
      </c>
      <c r="O705" s="355" t="s">
        <v>3404</v>
      </c>
      <c r="P705" s="356">
        <v>1</v>
      </c>
      <c r="Q705" s="357">
        <v>43069</v>
      </c>
      <c r="R705" s="357">
        <v>43434</v>
      </c>
      <c r="S705" s="347">
        <f t="shared" si="102"/>
        <v>52.142857142857146</v>
      </c>
      <c r="T705" s="358">
        <v>0.8</v>
      </c>
      <c r="U705" s="349">
        <f t="shared" si="108"/>
        <v>41.714285714285722</v>
      </c>
      <c r="V705" s="350">
        <f t="shared" si="109"/>
        <v>0</v>
      </c>
      <c r="W705" s="350">
        <f t="shared" si="110"/>
        <v>0</v>
      </c>
      <c r="X705" s="359" t="s">
        <v>4292</v>
      </c>
      <c r="Y705" s="123">
        <f t="shared" si="107"/>
        <v>277</v>
      </c>
      <c r="Z705" s="332" t="s">
        <v>648</v>
      </c>
      <c r="AA705" s="137" t="s">
        <v>3498</v>
      </c>
      <c r="AB705" s="166" t="str">
        <f ca="1">IF($AD$1&gt;=R705,"VENCIDO","TÉRMINO")</f>
        <v>VENCIDO</v>
      </c>
      <c r="AC705" s="407"/>
    </row>
    <row r="706" spans="1:29" ht="152.25" hidden="1" customHeight="1" x14ac:dyDescent="0.25">
      <c r="A706" s="32">
        <v>696</v>
      </c>
      <c r="B706" s="33" t="s">
        <v>3478</v>
      </c>
      <c r="C706" s="42" t="s">
        <v>32</v>
      </c>
      <c r="D706" s="113" t="s">
        <v>1728</v>
      </c>
      <c r="E706" s="36">
        <v>481</v>
      </c>
      <c r="F706" s="135" t="s">
        <v>3183</v>
      </c>
      <c r="G706" s="122">
        <f t="shared" si="103"/>
        <v>390</v>
      </c>
      <c r="H706" s="37" t="s">
        <v>3243</v>
      </c>
      <c r="I706" s="122">
        <f t="shared" si="104"/>
        <v>388</v>
      </c>
      <c r="J706" s="37" t="s">
        <v>3300</v>
      </c>
      <c r="K706" s="122">
        <f t="shared" si="105"/>
        <v>148</v>
      </c>
      <c r="L706" s="126">
        <v>481</v>
      </c>
      <c r="M706" s="37" t="s">
        <v>3350</v>
      </c>
      <c r="N706" s="122">
        <f t="shared" si="106"/>
        <v>72</v>
      </c>
      <c r="O706" s="37" t="s">
        <v>3405</v>
      </c>
      <c r="P706" s="243">
        <v>1</v>
      </c>
      <c r="Q706" s="244">
        <v>42948</v>
      </c>
      <c r="R706" s="244">
        <v>43131</v>
      </c>
      <c r="S706" s="178">
        <f t="shared" ref="S706:S769" si="114">(+R706-Q706)/7</f>
        <v>26.142857142857142</v>
      </c>
      <c r="T706" s="179">
        <v>1</v>
      </c>
      <c r="U706" s="180">
        <f t="shared" si="108"/>
        <v>26.142857142857142</v>
      </c>
      <c r="V706" s="181">
        <f t="shared" si="109"/>
        <v>0</v>
      </c>
      <c r="W706" s="181">
        <f t="shared" si="110"/>
        <v>0</v>
      </c>
      <c r="X706" s="39" t="s">
        <v>3609</v>
      </c>
      <c r="Y706" s="123">
        <f t="shared" si="107"/>
        <v>341</v>
      </c>
      <c r="Z706" s="333" t="s">
        <v>2076</v>
      </c>
      <c r="AA706" s="137" t="s">
        <v>3498</v>
      </c>
      <c r="AB706" s="163" t="s">
        <v>3886</v>
      </c>
      <c r="AC706" s="407"/>
    </row>
    <row r="707" spans="1:29" ht="152.25" customHeight="1" x14ac:dyDescent="0.25">
      <c r="A707" s="32">
        <v>697</v>
      </c>
      <c r="B707" s="339" t="s">
        <v>3479</v>
      </c>
      <c r="C707" s="352" t="s">
        <v>32</v>
      </c>
      <c r="D707" s="353" t="s">
        <v>1728</v>
      </c>
      <c r="E707" s="36"/>
      <c r="F707" s="354" t="s">
        <v>3183</v>
      </c>
      <c r="G707" s="122">
        <f t="shared" si="103"/>
        <v>390</v>
      </c>
      <c r="H707" s="355" t="s">
        <v>3243</v>
      </c>
      <c r="I707" s="122">
        <f t="shared" si="104"/>
        <v>388</v>
      </c>
      <c r="J707" s="355" t="s">
        <v>3299</v>
      </c>
      <c r="K707" s="122">
        <f t="shared" si="105"/>
        <v>166</v>
      </c>
      <c r="L707" s="126">
        <v>481</v>
      </c>
      <c r="M707" s="355" t="s">
        <v>3349</v>
      </c>
      <c r="N707" s="122">
        <f t="shared" si="106"/>
        <v>38</v>
      </c>
      <c r="O707" s="355" t="s">
        <v>3404</v>
      </c>
      <c r="P707" s="356">
        <v>1</v>
      </c>
      <c r="Q707" s="357">
        <v>43069</v>
      </c>
      <c r="R707" s="357">
        <v>43434</v>
      </c>
      <c r="S707" s="347">
        <f t="shared" si="114"/>
        <v>52.142857142857146</v>
      </c>
      <c r="T707" s="358">
        <v>0.8</v>
      </c>
      <c r="U707" s="349">
        <f t="shared" si="108"/>
        <v>41.714285714285722</v>
      </c>
      <c r="V707" s="350">
        <f t="shared" si="109"/>
        <v>0</v>
      </c>
      <c r="W707" s="350">
        <f t="shared" si="110"/>
        <v>0</v>
      </c>
      <c r="X707" s="359" t="s">
        <v>4292</v>
      </c>
      <c r="Y707" s="123">
        <f t="shared" si="107"/>
        <v>277</v>
      </c>
      <c r="Z707" s="332" t="s">
        <v>648</v>
      </c>
      <c r="AA707" s="137" t="s">
        <v>3498</v>
      </c>
      <c r="AB707" s="166" t="str">
        <f ca="1">IF($AD$1&gt;=R707,"VENCIDO","TÉRMINO")</f>
        <v>VENCIDO</v>
      </c>
      <c r="AC707" s="407"/>
    </row>
    <row r="708" spans="1:29" ht="137.25" customHeight="1" x14ac:dyDescent="0.25">
      <c r="A708" s="32">
        <v>698</v>
      </c>
      <c r="B708" s="33" t="s">
        <v>3480</v>
      </c>
      <c r="C708" s="42" t="s">
        <v>32</v>
      </c>
      <c r="D708" s="113" t="s">
        <v>1728</v>
      </c>
      <c r="E708" s="439">
        <v>482</v>
      </c>
      <c r="F708" s="135" t="s">
        <v>3184</v>
      </c>
      <c r="G708" s="122">
        <f t="shared" si="103"/>
        <v>360</v>
      </c>
      <c r="H708" s="37" t="s">
        <v>3244</v>
      </c>
      <c r="I708" s="122">
        <f t="shared" si="104"/>
        <v>235</v>
      </c>
      <c r="J708" s="37" t="s">
        <v>3301</v>
      </c>
      <c r="K708" s="122">
        <f t="shared" si="105"/>
        <v>134</v>
      </c>
      <c r="L708" s="126">
        <v>482</v>
      </c>
      <c r="M708" s="37" t="s">
        <v>3351</v>
      </c>
      <c r="N708" s="122">
        <f t="shared" si="106"/>
        <v>80</v>
      </c>
      <c r="O708" s="37" t="s">
        <v>3406</v>
      </c>
      <c r="P708" s="235">
        <v>72</v>
      </c>
      <c r="Q708" s="244">
        <v>42948</v>
      </c>
      <c r="R708" s="244">
        <v>43313</v>
      </c>
      <c r="S708" s="178">
        <f t="shared" si="114"/>
        <v>52.142857142857146</v>
      </c>
      <c r="T708" s="179">
        <v>0.7</v>
      </c>
      <c r="U708" s="180">
        <f t="shared" si="108"/>
        <v>36.5</v>
      </c>
      <c r="V708" s="181">
        <f t="shared" si="109"/>
        <v>0</v>
      </c>
      <c r="W708" s="181">
        <f t="shared" si="110"/>
        <v>0</v>
      </c>
      <c r="X708" s="39" t="s">
        <v>3507</v>
      </c>
      <c r="Y708" s="123">
        <f t="shared" si="107"/>
        <v>301</v>
      </c>
      <c r="Z708" s="333" t="s">
        <v>2076</v>
      </c>
      <c r="AA708" s="137" t="s">
        <v>3498</v>
      </c>
      <c r="AB708" s="162" t="str">
        <f ca="1">IF($AD$1&gt;=R708,"VENCIDO","TÉRMINO")</f>
        <v>VENCIDO</v>
      </c>
      <c r="AC708" s="407"/>
    </row>
    <row r="709" spans="1:29" ht="137.25" customHeight="1" x14ac:dyDescent="0.25">
      <c r="A709" s="32">
        <v>699</v>
      </c>
      <c r="B709" s="33" t="s">
        <v>3481</v>
      </c>
      <c r="C709" s="42" t="s">
        <v>32</v>
      </c>
      <c r="D709" s="113" t="s">
        <v>1728</v>
      </c>
      <c r="E709" s="36"/>
      <c r="F709" s="135" t="s">
        <v>3184</v>
      </c>
      <c r="G709" s="122">
        <f t="shared" si="103"/>
        <v>360</v>
      </c>
      <c r="H709" s="37" t="s">
        <v>3244</v>
      </c>
      <c r="I709" s="122">
        <f t="shared" si="104"/>
        <v>235</v>
      </c>
      <c r="J709" s="37" t="s">
        <v>3302</v>
      </c>
      <c r="K709" s="122">
        <f t="shared" si="105"/>
        <v>175</v>
      </c>
      <c r="L709" s="126">
        <v>482</v>
      </c>
      <c r="M709" s="37" t="s">
        <v>3352</v>
      </c>
      <c r="N709" s="122">
        <f t="shared" si="106"/>
        <v>65</v>
      </c>
      <c r="O709" s="37" t="s">
        <v>3407</v>
      </c>
      <c r="P709" s="235">
        <v>1</v>
      </c>
      <c r="Q709" s="244">
        <v>42978</v>
      </c>
      <c r="R709" s="244">
        <v>43343</v>
      </c>
      <c r="S709" s="178">
        <f t="shared" si="114"/>
        <v>52.142857142857146</v>
      </c>
      <c r="T709" s="179">
        <v>0.1</v>
      </c>
      <c r="U709" s="180">
        <f t="shared" si="108"/>
        <v>5.2142857142857153</v>
      </c>
      <c r="V709" s="181">
        <f t="shared" si="109"/>
        <v>0</v>
      </c>
      <c r="W709" s="181">
        <f t="shared" si="110"/>
        <v>0</v>
      </c>
      <c r="X709" s="39" t="s">
        <v>3865</v>
      </c>
      <c r="Y709" s="123">
        <f t="shared" si="107"/>
        <v>271</v>
      </c>
      <c r="Z709" s="337" t="s">
        <v>608</v>
      </c>
      <c r="AA709" s="137" t="s">
        <v>3498</v>
      </c>
      <c r="AB709" s="162" t="str">
        <f ca="1">IF($AD$1&gt;=R709,"VENCIDO","TÉRMINO")</f>
        <v>VENCIDO</v>
      </c>
      <c r="AC709" s="407"/>
    </row>
    <row r="710" spans="1:29" ht="152.25" hidden="1" customHeight="1" x14ac:dyDescent="0.25">
      <c r="A710" s="32">
        <v>700</v>
      </c>
      <c r="B710" s="33" t="s">
        <v>3482</v>
      </c>
      <c r="C710" s="42" t="s">
        <v>32</v>
      </c>
      <c r="D710" s="113" t="s">
        <v>1728</v>
      </c>
      <c r="E710" s="36">
        <v>483</v>
      </c>
      <c r="F710" s="135" t="s">
        <v>3185</v>
      </c>
      <c r="G710" s="122">
        <f t="shared" si="103"/>
        <v>387</v>
      </c>
      <c r="H710" s="37" t="s">
        <v>3245</v>
      </c>
      <c r="I710" s="122">
        <f t="shared" si="104"/>
        <v>365</v>
      </c>
      <c r="J710" s="37" t="s">
        <v>3303</v>
      </c>
      <c r="K710" s="122">
        <f t="shared" si="105"/>
        <v>145</v>
      </c>
      <c r="L710" s="126">
        <v>483</v>
      </c>
      <c r="M710" s="37" t="s">
        <v>3353</v>
      </c>
      <c r="N710" s="122">
        <f t="shared" si="106"/>
        <v>29</v>
      </c>
      <c r="O710" s="37" t="s">
        <v>3408</v>
      </c>
      <c r="P710" s="243">
        <v>1</v>
      </c>
      <c r="Q710" s="244">
        <v>42948</v>
      </c>
      <c r="R710" s="244">
        <v>43190</v>
      </c>
      <c r="S710" s="178">
        <f t="shared" si="114"/>
        <v>34.571428571428569</v>
      </c>
      <c r="T710" s="179">
        <v>1</v>
      </c>
      <c r="U710" s="180">
        <f t="shared" si="108"/>
        <v>34.571428571428569</v>
      </c>
      <c r="V710" s="181">
        <f t="shared" si="109"/>
        <v>0</v>
      </c>
      <c r="W710" s="181">
        <f t="shared" si="110"/>
        <v>0</v>
      </c>
      <c r="X710" s="39" t="s">
        <v>3778</v>
      </c>
      <c r="Y710" s="123">
        <f t="shared" si="107"/>
        <v>390</v>
      </c>
      <c r="Z710" s="333" t="s">
        <v>2076</v>
      </c>
      <c r="AA710" s="137" t="s">
        <v>3498</v>
      </c>
      <c r="AB710" s="163" t="s">
        <v>3886</v>
      </c>
      <c r="AC710" s="407"/>
    </row>
    <row r="711" spans="1:29" ht="152.25" customHeight="1" x14ac:dyDescent="0.25">
      <c r="A711" s="32">
        <v>701</v>
      </c>
      <c r="B711" s="339" t="s">
        <v>3483</v>
      </c>
      <c r="C711" s="352" t="s">
        <v>32</v>
      </c>
      <c r="D711" s="353" t="s">
        <v>1728</v>
      </c>
      <c r="E711" s="36"/>
      <c r="F711" s="354" t="s">
        <v>3185</v>
      </c>
      <c r="G711" s="122">
        <f t="shared" si="103"/>
        <v>387</v>
      </c>
      <c r="H711" s="355" t="s">
        <v>3245</v>
      </c>
      <c r="I711" s="122">
        <f t="shared" si="104"/>
        <v>365</v>
      </c>
      <c r="J711" s="355" t="s">
        <v>3299</v>
      </c>
      <c r="K711" s="122">
        <f t="shared" si="105"/>
        <v>166</v>
      </c>
      <c r="L711" s="126">
        <v>483</v>
      </c>
      <c r="M711" s="355" t="s">
        <v>3349</v>
      </c>
      <c r="N711" s="122">
        <f t="shared" si="106"/>
        <v>38</v>
      </c>
      <c r="O711" s="355" t="s">
        <v>3404</v>
      </c>
      <c r="P711" s="356">
        <v>1</v>
      </c>
      <c r="Q711" s="357">
        <v>43069</v>
      </c>
      <c r="R711" s="357">
        <v>43434</v>
      </c>
      <c r="S711" s="347">
        <f t="shared" si="114"/>
        <v>52.142857142857146</v>
      </c>
      <c r="T711" s="358">
        <v>0.8</v>
      </c>
      <c r="U711" s="349">
        <f t="shared" si="108"/>
        <v>41.714285714285722</v>
      </c>
      <c r="V711" s="350">
        <f t="shared" si="109"/>
        <v>0</v>
      </c>
      <c r="W711" s="350">
        <f t="shared" si="110"/>
        <v>0</v>
      </c>
      <c r="X711" s="359" t="s">
        <v>4292</v>
      </c>
      <c r="Y711" s="123">
        <f t="shared" si="107"/>
        <v>277</v>
      </c>
      <c r="Z711" s="332" t="s">
        <v>648</v>
      </c>
      <c r="AA711" s="137" t="s">
        <v>3498</v>
      </c>
      <c r="AB711" s="166" t="str">
        <f ca="1">IF($AD$1&gt;=R711,"VENCIDO","TÉRMINO")</f>
        <v>VENCIDO</v>
      </c>
      <c r="AC711" s="407"/>
    </row>
    <row r="712" spans="1:29" ht="180" hidden="1" customHeight="1" x14ac:dyDescent="0.25">
      <c r="A712" s="32">
        <v>702</v>
      </c>
      <c r="B712" s="33" t="s">
        <v>3484</v>
      </c>
      <c r="C712" s="42" t="s">
        <v>32</v>
      </c>
      <c r="D712" s="35" t="s">
        <v>33</v>
      </c>
      <c r="E712" s="36">
        <v>484</v>
      </c>
      <c r="F712" s="135" t="s">
        <v>3186</v>
      </c>
      <c r="G712" s="122">
        <f t="shared" si="103"/>
        <v>388</v>
      </c>
      <c r="H712" s="37" t="s">
        <v>3246</v>
      </c>
      <c r="I712" s="122">
        <f t="shared" si="104"/>
        <v>215</v>
      </c>
      <c r="J712" s="37" t="s">
        <v>3304</v>
      </c>
      <c r="K712" s="122">
        <f t="shared" si="105"/>
        <v>141</v>
      </c>
      <c r="L712" s="126">
        <v>484</v>
      </c>
      <c r="M712" s="37" t="s">
        <v>3354</v>
      </c>
      <c r="N712" s="122">
        <f t="shared" si="106"/>
        <v>390</v>
      </c>
      <c r="O712" s="136" t="s">
        <v>3409</v>
      </c>
      <c r="P712" s="235">
        <v>3</v>
      </c>
      <c r="Q712" s="236">
        <v>42978</v>
      </c>
      <c r="R712" s="236">
        <v>43281</v>
      </c>
      <c r="S712" s="178">
        <f t="shared" si="114"/>
        <v>43.285714285714285</v>
      </c>
      <c r="T712" s="179">
        <v>1</v>
      </c>
      <c r="U712" s="180">
        <f t="shared" si="108"/>
        <v>43.285714285714285</v>
      </c>
      <c r="V712" s="181">
        <f t="shared" si="109"/>
        <v>0</v>
      </c>
      <c r="W712" s="181">
        <f t="shared" si="110"/>
        <v>0</v>
      </c>
      <c r="X712" s="39" t="s">
        <v>3928</v>
      </c>
      <c r="Y712" s="123">
        <f t="shared" si="107"/>
        <v>283</v>
      </c>
      <c r="Z712" s="332" t="s">
        <v>3497</v>
      </c>
      <c r="AA712" s="137" t="s">
        <v>3498</v>
      </c>
      <c r="AB712" s="163" t="s">
        <v>3886</v>
      </c>
      <c r="AC712" s="407"/>
    </row>
    <row r="713" spans="1:29" ht="152.25" customHeight="1" x14ac:dyDescent="0.25">
      <c r="A713" s="32">
        <v>703</v>
      </c>
      <c r="B713" s="339" t="s">
        <v>3485</v>
      </c>
      <c r="C713" s="352" t="s">
        <v>32</v>
      </c>
      <c r="D713" s="353" t="s">
        <v>1728</v>
      </c>
      <c r="E713" s="36">
        <v>485</v>
      </c>
      <c r="F713" s="354" t="s">
        <v>3187</v>
      </c>
      <c r="G713" s="122">
        <f t="shared" si="103"/>
        <v>386</v>
      </c>
      <c r="H713" s="355" t="s">
        <v>3247</v>
      </c>
      <c r="I713" s="122">
        <f t="shared" si="104"/>
        <v>239</v>
      </c>
      <c r="J713" s="355" t="s">
        <v>3305</v>
      </c>
      <c r="K713" s="122">
        <f t="shared" si="105"/>
        <v>190</v>
      </c>
      <c r="L713" s="126">
        <v>485</v>
      </c>
      <c r="M713" s="355" t="s">
        <v>3355</v>
      </c>
      <c r="N713" s="122">
        <f t="shared" si="106"/>
        <v>85</v>
      </c>
      <c r="O713" s="360" t="s">
        <v>3410</v>
      </c>
      <c r="P713" s="356">
        <v>2</v>
      </c>
      <c r="Q713" s="361">
        <v>42977</v>
      </c>
      <c r="R713" s="361">
        <v>43189</v>
      </c>
      <c r="S713" s="347">
        <f t="shared" si="114"/>
        <v>30.285714285714285</v>
      </c>
      <c r="T713" s="358">
        <v>0.9</v>
      </c>
      <c r="U713" s="349">
        <f t="shared" si="108"/>
        <v>27.257142857142856</v>
      </c>
      <c r="V713" s="350">
        <f t="shared" si="109"/>
        <v>0</v>
      </c>
      <c r="W713" s="350">
        <f t="shared" si="110"/>
        <v>0</v>
      </c>
      <c r="X713" s="359" t="s">
        <v>4300</v>
      </c>
      <c r="Y713" s="123">
        <f t="shared" si="107"/>
        <v>384</v>
      </c>
      <c r="Z713" s="337" t="s">
        <v>3136</v>
      </c>
      <c r="AA713" s="137" t="s">
        <v>3498</v>
      </c>
      <c r="AB713" s="162" t="str">
        <f ca="1">IF($AD$1&gt;=R713,"VENCIDO","TÉRMINO")</f>
        <v>VENCIDO</v>
      </c>
      <c r="AC713" s="407"/>
    </row>
    <row r="714" spans="1:29" ht="152.25" hidden="1" customHeight="1" x14ac:dyDescent="0.25">
      <c r="A714" s="32">
        <v>704</v>
      </c>
      <c r="B714" s="33" t="s">
        <v>3486</v>
      </c>
      <c r="C714" s="42" t="s">
        <v>32</v>
      </c>
      <c r="D714" s="113" t="s">
        <v>1728</v>
      </c>
      <c r="E714" s="36">
        <v>486</v>
      </c>
      <c r="F714" s="135" t="s">
        <v>3188</v>
      </c>
      <c r="G714" s="122">
        <f t="shared" si="103"/>
        <v>384</v>
      </c>
      <c r="H714" s="37" t="s">
        <v>3248</v>
      </c>
      <c r="I714" s="122">
        <f t="shared" si="104"/>
        <v>299</v>
      </c>
      <c r="J714" s="37" t="s">
        <v>3306</v>
      </c>
      <c r="K714" s="122">
        <f t="shared" si="105"/>
        <v>209</v>
      </c>
      <c r="L714" s="126">
        <v>486</v>
      </c>
      <c r="M714" s="37" t="s">
        <v>3356</v>
      </c>
      <c r="N714" s="122">
        <f t="shared" si="106"/>
        <v>140</v>
      </c>
      <c r="O714" s="37" t="s">
        <v>3411</v>
      </c>
      <c r="P714" s="243">
        <v>1</v>
      </c>
      <c r="Q714" s="225">
        <v>42948</v>
      </c>
      <c r="R714" s="225">
        <v>42978</v>
      </c>
      <c r="S714" s="178">
        <f t="shared" si="114"/>
        <v>4.2857142857142856</v>
      </c>
      <c r="T714" s="179">
        <v>1</v>
      </c>
      <c r="U714" s="180">
        <f t="shared" si="108"/>
        <v>4.2857142857142856</v>
      </c>
      <c r="V714" s="181">
        <f t="shared" si="109"/>
        <v>0</v>
      </c>
      <c r="W714" s="181">
        <f t="shared" si="110"/>
        <v>0</v>
      </c>
      <c r="X714" s="39" t="s">
        <v>3508</v>
      </c>
      <c r="Y714" s="123">
        <f t="shared" si="107"/>
        <v>55</v>
      </c>
      <c r="Z714" s="333" t="s">
        <v>2076</v>
      </c>
      <c r="AA714" s="137" t="s">
        <v>3498</v>
      </c>
      <c r="AB714" s="163" t="s">
        <v>3886</v>
      </c>
      <c r="AC714" s="407"/>
    </row>
    <row r="715" spans="1:29" ht="152.25" hidden="1" customHeight="1" x14ac:dyDescent="0.25">
      <c r="A715" s="32">
        <v>705</v>
      </c>
      <c r="B715" s="33" t="s">
        <v>3487</v>
      </c>
      <c r="C715" s="42" t="s">
        <v>32</v>
      </c>
      <c r="D715" s="113" t="s">
        <v>1728</v>
      </c>
      <c r="E715" s="36">
        <v>487</v>
      </c>
      <c r="F715" s="135" t="s">
        <v>3189</v>
      </c>
      <c r="G715" s="122">
        <f t="shared" ref="G715:G778" si="115">LEN(F715)</f>
        <v>386</v>
      </c>
      <c r="H715" s="37" t="s">
        <v>3249</v>
      </c>
      <c r="I715" s="122">
        <f t="shared" ref="I715:I778" si="116">LEN(H715)</f>
        <v>200</v>
      </c>
      <c r="J715" s="37" t="s">
        <v>3307</v>
      </c>
      <c r="K715" s="122">
        <f t="shared" ref="K715:K778" si="117">LEN(J715)</f>
        <v>293</v>
      </c>
      <c r="L715" s="126">
        <v>487</v>
      </c>
      <c r="M715" s="37" t="s">
        <v>3357</v>
      </c>
      <c r="N715" s="122">
        <f t="shared" ref="N715:N778" si="118">LEN(M715)</f>
        <v>102</v>
      </c>
      <c r="O715" s="37" t="s">
        <v>3412</v>
      </c>
      <c r="P715" s="242">
        <v>2</v>
      </c>
      <c r="Q715" s="244">
        <v>42948</v>
      </c>
      <c r="R715" s="244">
        <v>43190</v>
      </c>
      <c r="S715" s="178">
        <f t="shared" si="114"/>
        <v>34.571428571428569</v>
      </c>
      <c r="T715" s="179">
        <v>1</v>
      </c>
      <c r="U715" s="180">
        <f t="shared" si="108"/>
        <v>34.571428571428569</v>
      </c>
      <c r="V715" s="181">
        <f t="shared" si="109"/>
        <v>0</v>
      </c>
      <c r="W715" s="181">
        <f t="shared" si="110"/>
        <v>0</v>
      </c>
      <c r="X715" s="39" t="s">
        <v>3610</v>
      </c>
      <c r="Y715" s="123">
        <f t="shared" ref="Y715:Y778" si="119">LEN(X715)</f>
        <v>232</v>
      </c>
      <c r="Z715" s="333" t="s">
        <v>2076</v>
      </c>
      <c r="AA715" s="137" t="s">
        <v>3498</v>
      </c>
      <c r="AB715" s="163" t="s">
        <v>3886</v>
      </c>
      <c r="AC715" s="407"/>
    </row>
    <row r="716" spans="1:29" ht="165" hidden="1" customHeight="1" x14ac:dyDescent="0.25">
      <c r="A716" s="32">
        <v>706</v>
      </c>
      <c r="B716" s="33" t="s">
        <v>3488</v>
      </c>
      <c r="C716" s="42" t="s">
        <v>32</v>
      </c>
      <c r="D716" s="113" t="s">
        <v>1728</v>
      </c>
      <c r="E716" s="36">
        <v>488</v>
      </c>
      <c r="F716" s="135" t="s">
        <v>3190</v>
      </c>
      <c r="G716" s="122">
        <f t="shared" si="115"/>
        <v>386</v>
      </c>
      <c r="H716" s="37" t="s">
        <v>3250</v>
      </c>
      <c r="I716" s="122">
        <f t="shared" si="116"/>
        <v>244</v>
      </c>
      <c r="J716" s="37" t="s">
        <v>3308</v>
      </c>
      <c r="K716" s="122">
        <f t="shared" si="117"/>
        <v>139</v>
      </c>
      <c r="L716" s="126">
        <v>488</v>
      </c>
      <c r="M716" s="37" t="s">
        <v>3358</v>
      </c>
      <c r="N716" s="122">
        <f t="shared" si="118"/>
        <v>104</v>
      </c>
      <c r="O716" s="37" t="s">
        <v>3413</v>
      </c>
      <c r="P716" s="242">
        <v>3</v>
      </c>
      <c r="Q716" s="244">
        <v>42948</v>
      </c>
      <c r="R716" s="244">
        <v>43190</v>
      </c>
      <c r="S716" s="178">
        <f t="shared" si="114"/>
        <v>34.571428571428569</v>
      </c>
      <c r="T716" s="179">
        <v>1</v>
      </c>
      <c r="U716" s="180">
        <f t="shared" si="108"/>
        <v>34.571428571428569</v>
      </c>
      <c r="V716" s="181">
        <f t="shared" si="109"/>
        <v>0</v>
      </c>
      <c r="W716" s="181">
        <f t="shared" si="110"/>
        <v>0</v>
      </c>
      <c r="X716" s="39" t="s">
        <v>3611</v>
      </c>
      <c r="Y716" s="123">
        <f t="shared" si="119"/>
        <v>279</v>
      </c>
      <c r="Z716" s="333" t="s">
        <v>2076</v>
      </c>
      <c r="AA716" s="137" t="s">
        <v>3498</v>
      </c>
      <c r="AB716" s="163" t="s">
        <v>3886</v>
      </c>
      <c r="AC716" s="407"/>
    </row>
    <row r="717" spans="1:29" ht="152.25" customHeight="1" x14ac:dyDescent="0.25">
      <c r="A717" s="32">
        <v>707</v>
      </c>
      <c r="B717" s="33" t="s">
        <v>3489</v>
      </c>
      <c r="C717" s="42" t="s">
        <v>32</v>
      </c>
      <c r="D717" s="113" t="s">
        <v>1728</v>
      </c>
      <c r="E717" s="439">
        <v>489</v>
      </c>
      <c r="F717" s="135" t="s">
        <v>3191</v>
      </c>
      <c r="G717" s="122">
        <f t="shared" si="115"/>
        <v>337</v>
      </c>
      <c r="H717" s="37" t="s">
        <v>3251</v>
      </c>
      <c r="I717" s="122">
        <f t="shared" si="116"/>
        <v>262</v>
      </c>
      <c r="J717" s="37" t="s">
        <v>3309</v>
      </c>
      <c r="K717" s="122">
        <f t="shared" si="117"/>
        <v>254</v>
      </c>
      <c r="L717" s="126">
        <v>489</v>
      </c>
      <c r="M717" s="37" t="s">
        <v>3359</v>
      </c>
      <c r="N717" s="122">
        <f t="shared" si="118"/>
        <v>121</v>
      </c>
      <c r="O717" s="136" t="s">
        <v>3414</v>
      </c>
      <c r="P717" s="242">
        <v>2</v>
      </c>
      <c r="Q717" s="244">
        <v>42948</v>
      </c>
      <c r="R717" s="244">
        <v>43311</v>
      </c>
      <c r="S717" s="178">
        <f t="shared" si="114"/>
        <v>51.857142857142854</v>
      </c>
      <c r="T717" s="461">
        <v>0.3</v>
      </c>
      <c r="U717" s="180">
        <f t="shared" si="108"/>
        <v>15.557142857142855</v>
      </c>
      <c r="V717" s="181">
        <f t="shared" si="109"/>
        <v>0</v>
      </c>
      <c r="W717" s="181">
        <f t="shared" si="110"/>
        <v>0</v>
      </c>
      <c r="X717" s="458" t="s">
        <v>4369</v>
      </c>
      <c r="Y717" s="123">
        <f t="shared" si="119"/>
        <v>360</v>
      </c>
      <c r="Z717" s="333" t="s">
        <v>2076</v>
      </c>
      <c r="AA717" s="137" t="s">
        <v>3498</v>
      </c>
      <c r="AB717" s="162" t="str">
        <f ca="1">IF($AD$1&gt;=R717,"VENCIDO","TÉRMINO")</f>
        <v>VENCIDO</v>
      </c>
      <c r="AC717" s="407"/>
    </row>
    <row r="718" spans="1:29" ht="169.5" hidden="1" customHeight="1" x14ac:dyDescent="0.25">
      <c r="A718" s="32">
        <v>708</v>
      </c>
      <c r="B718" s="33" t="s">
        <v>3490</v>
      </c>
      <c r="C718" s="42" t="s">
        <v>32</v>
      </c>
      <c r="D718" s="113" t="s">
        <v>1728</v>
      </c>
      <c r="E718" s="36">
        <v>490</v>
      </c>
      <c r="F718" s="135" t="s">
        <v>3192</v>
      </c>
      <c r="G718" s="122">
        <f t="shared" si="115"/>
        <v>384</v>
      </c>
      <c r="H718" s="37" t="s">
        <v>3252</v>
      </c>
      <c r="I718" s="122">
        <f t="shared" si="116"/>
        <v>195</v>
      </c>
      <c r="J718" s="37" t="s">
        <v>3310</v>
      </c>
      <c r="K718" s="122">
        <f t="shared" si="117"/>
        <v>160</v>
      </c>
      <c r="L718" s="126">
        <v>490</v>
      </c>
      <c r="M718" s="37" t="s">
        <v>3360</v>
      </c>
      <c r="N718" s="122">
        <f t="shared" si="118"/>
        <v>86</v>
      </c>
      <c r="O718" s="37" t="s">
        <v>3415</v>
      </c>
      <c r="P718" s="242">
        <v>4</v>
      </c>
      <c r="Q718" s="236">
        <v>42948</v>
      </c>
      <c r="R718" s="236">
        <v>43313</v>
      </c>
      <c r="S718" s="178">
        <f t="shared" si="114"/>
        <v>52.142857142857146</v>
      </c>
      <c r="T718" s="179">
        <v>1</v>
      </c>
      <c r="U718" s="180">
        <f t="shared" si="108"/>
        <v>52.142857142857146</v>
      </c>
      <c r="V718" s="181">
        <f t="shared" si="109"/>
        <v>0</v>
      </c>
      <c r="W718" s="181">
        <f t="shared" si="110"/>
        <v>0</v>
      </c>
      <c r="X718" s="39" t="s">
        <v>3612</v>
      </c>
      <c r="Y718" s="123">
        <f t="shared" si="119"/>
        <v>333</v>
      </c>
      <c r="Z718" s="333" t="s">
        <v>2076</v>
      </c>
      <c r="AA718" s="137" t="s">
        <v>3498</v>
      </c>
      <c r="AB718" s="163" t="s">
        <v>3886</v>
      </c>
      <c r="AC718" s="407"/>
    </row>
    <row r="719" spans="1:29" ht="152.25" hidden="1" customHeight="1" x14ac:dyDescent="0.25">
      <c r="A719" s="32">
        <v>709</v>
      </c>
      <c r="B719" s="33" t="s">
        <v>3491</v>
      </c>
      <c r="C719" s="42" t="s">
        <v>32</v>
      </c>
      <c r="D719" s="113" t="s">
        <v>1728</v>
      </c>
      <c r="E719" s="36">
        <v>491</v>
      </c>
      <c r="F719" s="135" t="s">
        <v>3193</v>
      </c>
      <c r="G719" s="122">
        <f t="shared" si="115"/>
        <v>374</v>
      </c>
      <c r="H719" s="37" t="s">
        <v>3253</v>
      </c>
      <c r="I719" s="122">
        <f t="shared" si="116"/>
        <v>329</v>
      </c>
      <c r="J719" s="37" t="s">
        <v>3311</v>
      </c>
      <c r="K719" s="122">
        <f t="shared" si="117"/>
        <v>101</v>
      </c>
      <c r="L719" s="126">
        <v>491</v>
      </c>
      <c r="M719" s="37" t="s">
        <v>3361</v>
      </c>
      <c r="N719" s="122">
        <f t="shared" si="118"/>
        <v>252</v>
      </c>
      <c r="O719" s="37" t="s">
        <v>3416</v>
      </c>
      <c r="P719" s="242">
        <v>7</v>
      </c>
      <c r="Q719" s="244">
        <v>43040</v>
      </c>
      <c r="R719" s="244">
        <v>43190</v>
      </c>
      <c r="S719" s="178">
        <f t="shared" si="114"/>
        <v>21.428571428571427</v>
      </c>
      <c r="T719" s="179">
        <v>1</v>
      </c>
      <c r="U719" s="180">
        <f t="shared" si="108"/>
        <v>21.428571428571427</v>
      </c>
      <c r="V719" s="181">
        <f t="shared" si="109"/>
        <v>0</v>
      </c>
      <c r="W719" s="181">
        <f t="shared" si="110"/>
        <v>0</v>
      </c>
      <c r="X719" s="39" t="s">
        <v>3882</v>
      </c>
      <c r="Y719" s="123">
        <f t="shared" si="119"/>
        <v>342</v>
      </c>
      <c r="Z719" s="333" t="s">
        <v>2076</v>
      </c>
      <c r="AA719" s="137" t="s">
        <v>3498</v>
      </c>
      <c r="AB719" s="163" t="s">
        <v>3886</v>
      </c>
      <c r="AC719" s="406" t="s">
        <v>3881</v>
      </c>
    </row>
    <row r="720" spans="1:29" ht="153" hidden="1" customHeight="1" x14ac:dyDescent="0.25">
      <c r="A720" s="32">
        <v>710</v>
      </c>
      <c r="B720" s="33" t="s">
        <v>3492</v>
      </c>
      <c r="C720" s="42" t="s">
        <v>32</v>
      </c>
      <c r="D720" s="113" t="s">
        <v>1728</v>
      </c>
      <c r="E720" s="36">
        <v>492</v>
      </c>
      <c r="F720" s="135" t="s">
        <v>3194</v>
      </c>
      <c r="G720" s="122">
        <f t="shared" si="115"/>
        <v>385</v>
      </c>
      <c r="H720" s="37" t="s">
        <v>3254</v>
      </c>
      <c r="I720" s="122">
        <f t="shared" si="116"/>
        <v>322</v>
      </c>
      <c r="J720" s="37" t="s">
        <v>2915</v>
      </c>
      <c r="K720" s="122">
        <f t="shared" si="117"/>
        <v>292</v>
      </c>
      <c r="L720" s="126">
        <v>492</v>
      </c>
      <c r="M720" s="37" t="s">
        <v>2923</v>
      </c>
      <c r="N720" s="122">
        <f t="shared" si="118"/>
        <v>71</v>
      </c>
      <c r="O720" s="37" t="s">
        <v>3417</v>
      </c>
      <c r="P720" s="227">
        <v>1</v>
      </c>
      <c r="Q720" s="203">
        <v>42962</v>
      </c>
      <c r="R720" s="203">
        <v>43100</v>
      </c>
      <c r="S720" s="178">
        <f t="shared" si="114"/>
        <v>19.714285714285715</v>
      </c>
      <c r="T720" s="179">
        <v>1</v>
      </c>
      <c r="U720" s="180">
        <f t="shared" ref="U720:U783" si="120">+S720*T720</f>
        <v>19.714285714285715</v>
      </c>
      <c r="V720" s="181">
        <f t="shared" ref="V720:V783" si="121">IF(R720&lt;=$C$5,U720,0)</f>
        <v>0</v>
      </c>
      <c r="W720" s="181">
        <f t="shared" ref="W720:W783" si="122">IF($C$5&gt;=R720,S720,0)</f>
        <v>0</v>
      </c>
      <c r="X720" s="39" t="s">
        <v>3505</v>
      </c>
      <c r="Y720" s="123">
        <f t="shared" si="119"/>
        <v>81</v>
      </c>
      <c r="Z720" s="337" t="s">
        <v>36</v>
      </c>
      <c r="AA720" s="137" t="s">
        <v>3498</v>
      </c>
      <c r="AB720" s="163" t="s">
        <v>3886</v>
      </c>
      <c r="AC720" s="407"/>
    </row>
    <row r="721" spans="1:30" ht="121.5" hidden="1" customHeight="1" x14ac:dyDescent="0.25">
      <c r="A721" s="32">
        <v>711</v>
      </c>
      <c r="B721" s="33" t="s">
        <v>3493</v>
      </c>
      <c r="C721" s="42" t="s">
        <v>32</v>
      </c>
      <c r="D721" s="35" t="s">
        <v>33</v>
      </c>
      <c r="E721" s="36">
        <v>493</v>
      </c>
      <c r="F721" s="135" t="s">
        <v>3195</v>
      </c>
      <c r="G721" s="122">
        <f t="shared" si="115"/>
        <v>324</v>
      </c>
      <c r="H721" s="37" t="s">
        <v>3255</v>
      </c>
      <c r="I721" s="122">
        <f t="shared" si="116"/>
        <v>242</v>
      </c>
      <c r="J721" s="37" t="s">
        <v>3312</v>
      </c>
      <c r="K721" s="122">
        <f t="shared" si="117"/>
        <v>281</v>
      </c>
      <c r="L721" s="126">
        <v>493</v>
      </c>
      <c r="M721" s="37" t="s">
        <v>3362</v>
      </c>
      <c r="N721" s="122">
        <f t="shared" si="118"/>
        <v>86</v>
      </c>
      <c r="O721" s="37" t="s">
        <v>3418</v>
      </c>
      <c r="P721" s="242">
        <v>1</v>
      </c>
      <c r="Q721" s="236">
        <v>43070</v>
      </c>
      <c r="R721" s="236">
        <v>43190</v>
      </c>
      <c r="S721" s="178">
        <f t="shared" si="114"/>
        <v>17.142857142857142</v>
      </c>
      <c r="T721" s="179">
        <v>1</v>
      </c>
      <c r="U721" s="180">
        <f t="shared" si="120"/>
        <v>17.142857142857142</v>
      </c>
      <c r="V721" s="181">
        <f t="shared" si="121"/>
        <v>0</v>
      </c>
      <c r="W721" s="181">
        <f t="shared" si="122"/>
        <v>0</v>
      </c>
      <c r="X721" s="39" t="s">
        <v>3779</v>
      </c>
      <c r="Y721" s="123">
        <f t="shared" si="119"/>
        <v>55</v>
      </c>
      <c r="Z721" s="333" t="s">
        <v>2076</v>
      </c>
      <c r="AA721" s="137" t="s">
        <v>3498</v>
      </c>
      <c r="AB721" s="163" t="s">
        <v>3886</v>
      </c>
      <c r="AC721" s="407"/>
    </row>
    <row r="722" spans="1:30" ht="166.5" customHeight="1" x14ac:dyDescent="0.25">
      <c r="A722" s="32">
        <v>712</v>
      </c>
      <c r="B722" s="33" t="s">
        <v>3494</v>
      </c>
      <c r="C722" s="42" t="s">
        <v>32</v>
      </c>
      <c r="D722" s="35" t="s">
        <v>33</v>
      </c>
      <c r="E722" s="36">
        <v>494</v>
      </c>
      <c r="F722" s="135" t="s">
        <v>3196</v>
      </c>
      <c r="G722" s="122">
        <f t="shared" si="115"/>
        <v>385</v>
      </c>
      <c r="H722" s="37" t="s">
        <v>3256</v>
      </c>
      <c r="I722" s="122">
        <f t="shared" si="116"/>
        <v>218</v>
      </c>
      <c r="J722" s="37" t="s">
        <v>3313</v>
      </c>
      <c r="K722" s="122">
        <f t="shared" si="117"/>
        <v>169</v>
      </c>
      <c r="L722" s="126">
        <v>494</v>
      </c>
      <c r="M722" s="37" t="s">
        <v>4346</v>
      </c>
      <c r="N722" s="122">
        <f t="shared" si="118"/>
        <v>79</v>
      </c>
      <c r="O722" s="37" t="s">
        <v>4347</v>
      </c>
      <c r="P722" s="242">
        <v>4</v>
      </c>
      <c r="Q722" s="244">
        <v>42962</v>
      </c>
      <c r="R722" s="244">
        <v>43326</v>
      </c>
      <c r="S722" s="178">
        <f t="shared" si="114"/>
        <v>52</v>
      </c>
      <c r="T722" s="437">
        <v>0.6</v>
      </c>
      <c r="U722" s="180">
        <f t="shared" si="120"/>
        <v>31.2</v>
      </c>
      <c r="V722" s="181">
        <f t="shared" si="121"/>
        <v>0</v>
      </c>
      <c r="W722" s="181">
        <f t="shared" si="122"/>
        <v>0</v>
      </c>
      <c r="X722" s="39" t="s">
        <v>4409</v>
      </c>
      <c r="Y722" s="123">
        <f t="shared" si="119"/>
        <v>348</v>
      </c>
      <c r="Z722" s="333" t="s">
        <v>2076</v>
      </c>
      <c r="AA722" s="137" t="s">
        <v>3498</v>
      </c>
      <c r="AB722" s="162" t="str">
        <f ca="1">IF($AD$1&gt;=R722,"VENCIDO","TÉRMINO")</f>
        <v>VENCIDO</v>
      </c>
      <c r="AC722" s="407"/>
    </row>
    <row r="723" spans="1:30" ht="150" hidden="1" customHeight="1" x14ac:dyDescent="0.25">
      <c r="A723" s="32">
        <v>713</v>
      </c>
      <c r="B723" s="33" t="s">
        <v>3495</v>
      </c>
      <c r="C723" s="42" t="s">
        <v>32</v>
      </c>
      <c r="D723" s="35" t="s">
        <v>33</v>
      </c>
      <c r="E723" s="36">
        <v>495</v>
      </c>
      <c r="F723" s="135" t="s">
        <v>3197</v>
      </c>
      <c r="G723" s="122">
        <f t="shared" si="115"/>
        <v>248</v>
      </c>
      <c r="H723" s="37" t="s">
        <v>3257</v>
      </c>
      <c r="I723" s="122">
        <f t="shared" si="116"/>
        <v>374</v>
      </c>
      <c r="J723" s="37" t="s">
        <v>3314</v>
      </c>
      <c r="K723" s="122">
        <f t="shared" si="117"/>
        <v>230</v>
      </c>
      <c r="L723" s="126">
        <v>495</v>
      </c>
      <c r="M723" s="37" t="s">
        <v>3363</v>
      </c>
      <c r="N723" s="122">
        <f t="shared" si="118"/>
        <v>166</v>
      </c>
      <c r="O723" s="136" t="s">
        <v>3419</v>
      </c>
      <c r="P723" s="235">
        <v>3</v>
      </c>
      <c r="Q723" s="236">
        <v>43040</v>
      </c>
      <c r="R723" s="236">
        <v>43100</v>
      </c>
      <c r="S723" s="178">
        <f t="shared" si="114"/>
        <v>8.5714285714285712</v>
      </c>
      <c r="T723" s="179">
        <v>1</v>
      </c>
      <c r="U723" s="180">
        <f t="shared" si="120"/>
        <v>8.5714285714285712</v>
      </c>
      <c r="V723" s="181">
        <f t="shared" si="121"/>
        <v>0</v>
      </c>
      <c r="W723" s="181">
        <f t="shared" si="122"/>
        <v>0</v>
      </c>
      <c r="X723" s="39" t="s">
        <v>3771</v>
      </c>
      <c r="Y723" s="123">
        <f t="shared" si="119"/>
        <v>162</v>
      </c>
      <c r="Z723" s="337" t="s">
        <v>608</v>
      </c>
      <c r="AA723" s="137" t="s">
        <v>3498</v>
      </c>
      <c r="AB723" s="163" t="s">
        <v>3886</v>
      </c>
      <c r="AC723" s="407"/>
    </row>
    <row r="724" spans="1:30" ht="145.5" hidden="1" customHeight="1" x14ac:dyDescent="0.25">
      <c r="A724" s="149">
        <v>714</v>
      </c>
      <c r="B724" s="150" t="s">
        <v>3739</v>
      </c>
      <c r="C724" s="151" t="s">
        <v>32</v>
      </c>
      <c r="D724" s="148" t="s">
        <v>108</v>
      </c>
      <c r="E724" s="152">
        <v>496</v>
      </c>
      <c r="F724" s="141" t="s">
        <v>3640</v>
      </c>
      <c r="G724" s="153">
        <f t="shared" si="115"/>
        <v>390</v>
      </c>
      <c r="H724" s="142" t="s">
        <v>3661</v>
      </c>
      <c r="I724" s="153">
        <f t="shared" si="116"/>
        <v>388</v>
      </c>
      <c r="J724" s="142" t="s">
        <v>3681</v>
      </c>
      <c r="K724" s="153">
        <f t="shared" si="117"/>
        <v>187</v>
      </c>
      <c r="L724" s="154">
        <v>496</v>
      </c>
      <c r="M724" s="142" t="s">
        <v>3699</v>
      </c>
      <c r="N724" s="153">
        <f t="shared" si="118"/>
        <v>184</v>
      </c>
      <c r="O724" s="142" t="s">
        <v>3717</v>
      </c>
      <c r="P724" s="245">
        <v>3</v>
      </c>
      <c r="Q724" s="246">
        <v>43146</v>
      </c>
      <c r="R724" s="246">
        <v>43465</v>
      </c>
      <c r="S724" s="247">
        <f t="shared" si="114"/>
        <v>45.571428571428569</v>
      </c>
      <c r="T724" s="248">
        <v>1</v>
      </c>
      <c r="U724" s="249">
        <f t="shared" si="120"/>
        <v>45.571428571428569</v>
      </c>
      <c r="V724" s="250">
        <f t="shared" si="121"/>
        <v>0</v>
      </c>
      <c r="W724" s="250">
        <f t="shared" si="122"/>
        <v>0</v>
      </c>
      <c r="X724" s="142" t="s">
        <v>3897</v>
      </c>
      <c r="Y724" s="155">
        <f t="shared" si="119"/>
        <v>100</v>
      </c>
      <c r="Z724" s="338" t="s">
        <v>57</v>
      </c>
      <c r="AA724" s="145" t="s">
        <v>3738</v>
      </c>
      <c r="AB724" s="163" t="s">
        <v>3886</v>
      </c>
      <c r="AC724" s="407"/>
    </row>
    <row r="725" spans="1:30" ht="157.5" customHeight="1" x14ac:dyDescent="0.25">
      <c r="A725" s="149">
        <v>715</v>
      </c>
      <c r="B725" s="150" t="s">
        <v>3740</v>
      </c>
      <c r="C725" s="151" t="s">
        <v>32</v>
      </c>
      <c r="D725" s="144" t="s">
        <v>108</v>
      </c>
      <c r="E725" s="152">
        <v>497</v>
      </c>
      <c r="F725" s="142" t="s">
        <v>3641</v>
      </c>
      <c r="G725" s="153">
        <f t="shared" si="115"/>
        <v>386</v>
      </c>
      <c r="H725" s="141" t="s">
        <v>3662</v>
      </c>
      <c r="I725" s="153">
        <f t="shared" si="116"/>
        <v>261</v>
      </c>
      <c r="J725" s="142" t="s">
        <v>3682</v>
      </c>
      <c r="K725" s="153">
        <f t="shared" si="117"/>
        <v>329</v>
      </c>
      <c r="L725" s="154">
        <v>497</v>
      </c>
      <c r="M725" s="142" t="s">
        <v>3700</v>
      </c>
      <c r="N725" s="153">
        <f t="shared" si="118"/>
        <v>190</v>
      </c>
      <c r="O725" s="142" t="s">
        <v>3718</v>
      </c>
      <c r="P725" s="245">
        <v>5</v>
      </c>
      <c r="Q725" s="246">
        <v>43146</v>
      </c>
      <c r="R725" s="246">
        <v>43511</v>
      </c>
      <c r="S725" s="442">
        <f t="shared" si="114"/>
        <v>52.142857142857146</v>
      </c>
      <c r="T725" s="444">
        <v>0.4</v>
      </c>
      <c r="U725" s="249">
        <f t="shared" si="120"/>
        <v>20.857142857142861</v>
      </c>
      <c r="V725" s="250">
        <f t="shared" si="121"/>
        <v>0</v>
      </c>
      <c r="W725" s="250">
        <f t="shared" si="122"/>
        <v>0</v>
      </c>
      <c r="X725" s="441" t="s">
        <v>4348</v>
      </c>
      <c r="Y725" s="155">
        <f t="shared" si="119"/>
        <v>242</v>
      </c>
      <c r="Z725" s="333" t="s">
        <v>2076</v>
      </c>
      <c r="AA725" s="145" t="s">
        <v>3738</v>
      </c>
      <c r="AB725" s="166" t="str">
        <f t="shared" ref="AB725:AB738" ca="1" si="123">IF($AD$1&gt;=R725,"VENCIDO","TÉRMINO")</f>
        <v>VENCIDO</v>
      </c>
      <c r="AC725" s="407"/>
    </row>
    <row r="726" spans="1:30" ht="162" hidden="1" customHeight="1" x14ac:dyDescent="0.25">
      <c r="A726" s="149">
        <v>716</v>
      </c>
      <c r="B726" s="150" t="s">
        <v>3741</v>
      </c>
      <c r="C726" s="151" t="s">
        <v>32</v>
      </c>
      <c r="D726" s="148" t="s">
        <v>33</v>
      </c>
      <c r="E726" s="445">
        <v>498</v>
      </c>
      <c r="F726" s="141" t="s">
        <v>3642</v>
      </c>
      <c r="G726" s="153">
        <f t="shared" si="115"/>
        <v>390</v>
      </c>
      <c r="H726" s="142" t="s">
        <v>3663</v>
      </c>
      <c r="I726" s="153">
        <f t="shared" si="116"/>
        <v>364</v>
      </c>
      <c r="J726" s="142" t="s">
        <v>3683</v>
      </c>
      <c r="K726" s="153">
        <f t="shared" si="117"/>
        <v>302</v>
      </c>
      <c r="L726" s="154">
        <v>498</v>
      </c>
      <c r="M726" s="175" t="s">
        <v>3701</v>
      </c>
      <c r="N726" s="153">
        <f t="shared" si="118"/>
        <v>177</v>
      </c>
      <c r="O726" s="142" t="s">
        <v>3719</v>
      </c>
      <c r="P726" s="251">
        <v>5</v>
      </c>
      <c r="Q726" s="246">
        <v>43146</v>
      </c>
      <c r="R726" s="246">
        <v>43496</v>
      </c>
      <c r="S726" s="247">
        <f t="shared" si="114"/>
        <v>50</v>
      </c>
      <c r="T726" s="460">
        <v>1</v>
      </c>
      <c r="U726" s="249">
        <f t="shared" si="120"/>
        <v>50</v>
      </c>
      <c r="V726" s="250">
        <f t="shared" si="121"/>
        <v>0</v>
      </c>
      <c r="W726" s="250">
        <f t="shared" si="122"/>
        <v>0</v>
      </c>
      <c r="X726" s="458" t="s">
        <v>4372</v>
      </c>
      <c r="Y726" s="155">
        <f t="shared" si="119"/>
        <v>120</v>
      </c>
      <c r="Z726" s="333" t="s">
        <v>2076</v>
      </c>
      <c r="AA726" s="145" t="s">
        <v>3738</v>
      </c>
      <c r="AB726" s="166" t="str">
        <f t="shared" ca="1" si="123"/>
        <v>VENCIDO</v>
      </c>
      <c r="AC726" s="407"/>
    </row>
    <row r="727" spans="1:30" ht="153.75" customHeight="1" x14ac:dyDescent="0.25">
      <c r="A727" s="149">
        <v>717</v>
      </c>
      <c r="B727" s="150" t="s">
        <v>3742</v>
      </c>
      <c r="C727" s="151" t="s">
        <v>32</v>
      </c>
      <c r="D727" s="148" t="s">
        <v>33</v>
      </c>
      <c r="E727" s="152">
        <v>499</v>
      </c>
      <c r="F727" s="141" t="s">
        <v>3643</v>
      </c>
      <c r="G727" s="153">
        <f t="shared" si="115"/>
        <v>388</v>
      </c>
      <c r="H727" s="142" t="s">
        <v>3664</v>
      </c>
      <c r="I727" s="153">
        <f t="shared" si="116"/>
        <v>258</v>
      </c>
      <c r="J727" s="142" t="s">
        <v>3684</v>
      </c>
      <c r="K727" s="153">
        <f t="shared" si="117"/>
        <v>301</v>
      </c>
      <c r="L727" s="154">
        <v>499</v>
      </c>
      <c r="M727" s="175" t="s">
        <v>3700</v>
      </c>
      <c r="N727" s="153">
        <f t="shared" si="118"/>
        <v>190</v>
      </c>
      <c r="O727" s="142" t="s">
        <v>3720</v>
      </c>
      <c r="P727" s="245">
        <v>5</v>
      </c>
      <c r="Q727" s="246">
        <v>43146</v>
      </c>
      <c r="R727" s="246">
        <v>43511</v>
      </c>
      <c r="S727" s="247">
        <f t="shared" si="114"/>
        <v>52.142857142857146</v>
      </c>
      <c r="T727" s="460">
        <v>0.45</v>
      </c>
      <c r="U727" s="249">
        <f t="shared" si="120"/>
        <v>23.464285714285715</v>
      </c>
      <c r="V727" s="250">
        <f t="shared" si="121"/>
        <v>0</v>
      </c>
      <c r="W727" s="250">
        <f t="shared" si="122"/>
        <v>0</v>
      </c>
      <c r="X727" s="440" t="s">
        <v>4348</v>
      </c>
      <c r="Y727" s="155">
        <f t="shared" si="119"/>
        <v>242</v>
      </c>
      <c r="Z727" s="333" t="s">
        <v>2076</v>
      </c>
      <c r="AA727" s="145" t="s">
        <v>3738</v>
      </c>
      <c r="AB727" s="166" t="str">
        <f t="shared" ca="1" si="123"/>
        <v>VENCIDO</v>
      </c>
      <c r="AC727" s="407"/>
    </row>
    <row r="728" spans="1:30" ht="155.25" customHeight="1" x14ac:dyDescent="0.25">
      <c r="A728" s="149">
        <v>718</v>
      </c>
      <c r="B728" s="150" t="s">
        <v>3743</v>
      </c>
      <c r="C728" s="151" t="s">
        <v>32</v>
      </c>
      <c r="D728" s="148" t="s">
        <v>33</v>
      </c>
      <c r="E728" s="152">
        <v>500</v>
      </c>
      <c r="F728" s="141" t="s">
        <v>3644</v>
      </c>
      <c r="G728" s="153">
        <f t="shared" si="115"/>
        <v>390</v>
      </c>
      <c r="H728" s="142" t="s">
        <v>3665</v>
      </c>
      <c r="I728" s="153">
        <f t="shared" si="116"/>
        <v>164</v>
      </c>
      <c r="J728" s="142" t="s">
        <v>3684</v>
      </c>
      <c r="K728" s="153">
        <f t="shared" si="117"/>
        <v>301</v>
      </c>
      <c r="L728" s="154">
        <v>500</v>
      </c>
      <c r="M728" s="175" t="s">
        <v>3700</v>
      </c>
      <c r="N728" s="153">
        <f t="shared" si="118"/>
        <v>190</v>
      </c>
      <c r="O728" s="142" t="s">
        <v>3721</v>
      </c>
      <c r="P728" s="245">
        <v>5</v>
      </c>
      <c r="Q728" s="246">
        <v>43146</v>
      </c>
      <c r="R728" s="246">
        <v>43511</v>
      </c>
      <c r="S728" s="247">
        <f t="shared" si="114"/>
        <v>52.142857142857146</v>
      </c>
      <c r="T728" s="460">
        <v>0.4</v>
      </c>
      <c r="U728" s="249">
        <f t="shared" si="120"/>
        <v>20.857142857142861</v>
      </c>
      <c r="V728" s="250">
        <f t="shared" si="121"/>
        <v>0</v>
      </c>
      <c r="W728" s="250">
        <f t="shared" si="122"/>
        <v>0</v>
      </c>
      <c r="X728" s="142" t="s">
        <v>3883</v>
      </c>
      <c r="Y728" s="155">
        <f t="shared" si="119"/>
        <v>150</v>
      </c>
      <c r="Z728" s="333" t="s">
        <v>2076</v>
      </c>
      <c r="AA728" s="145" t="s">
        <v>3738</v>
      </c>
      <c r="AB728" s="166" t="str">
        <f t="shared" ca="1" si="123"/>
        <v>VENCIDO</v>
      </c>
      <c r="AC728" s="407"/>
    </row>
    <row r="729" spans="1:30" ht="153.75" customHeight="1" x14ac:dyDescent="0.25">
      <c r="A729" s="149">
        <v>719</v>
      </c>
      <c r="B729" s="150" t="s">
        <v>3744</v>
      </c>
      <c r="C729" s="151" t="s">
        <v>32</v>
      </c>
      <c r="D729" s="148" t="s">
        <v>33</v>
      </c>
      <c r="E729" s="152">
        <v>501</v>
      </c>
      <c r="F729" s="141" t="s">
        <v>3645</v>
      </c>
      <c r="G729" s="153">
        <f t="shared" si="115"/>
        <v>390</v>
      </c>
      <c r="H729" s="170" t="s">
        <v>3666</v>
      </c>
      <c r="I729" s="153">
        <f t="shared" si="116"/>
        <v>324</v>
      </c>
      <c r="J729" s="142" t="s">
        <v>3684</v>
      </c>
      <c r="K729" s="153">
        <f t="shared" si="117"/>
        <v>301</v>
      </c>
      <c r="L729" s="154">
        <v>501</v>
      </c>
      <c r="M729" s="175" t="s">
        <v>3700</v>
      </c>
      <c r="N729" s="153">
        <f t="shared" si="118"/>
        <v>190</v>
      </c>
      <c r="O729" s="142" t="s">
        <v>3720</v>
      </c>
      <c r="P729" s="245">
        <v>5</v>
      </c>
      <c r="Q729" s="246">
        <v>43146</v>
      </c>
      <c r="R729" s="246">
        <v>43511</v>
      </c>
      <c r="S729" s="247">
        <f t="shared" si="114"/>
        <v>52.142857142857146</v>
      </c>
      <c r="T729" s="460">
        <v>0.4</v>
      </c>
      <c r="U729" s="249">
        <f t="shared" si="120"/>
        <v>20.857142857142861</v>
      </c>
      <c r="V729" s="250">
        <f t="shared" si="121"/>
        <v>0</v>
      </c>
      <c r="W729" s="250">
        <f t="shared" si="122"/>
        <v>0</v>
      </c>
      <c r="X729" s="142" t="s">
        <v>4371</v>
      </c>
      <c r="Y729" s="155">
        <f t="shared" si="119"/>
        <v>181</v>
      </c>
      <c r="Z729" s="333" t="s">
        <v>2076</v>
      </c>
      <c r="AA729" s="145" t="s">
        <v>3738</v>
      </c>
      <c r="AB729" s="166" t="str">
        <f t="shared" ca="1" si="123"/>
        <v>VENCIDO</v>
      </c>
      <c r="AC729" s="407"/>
    </row>
    <row r="730" spans="1:30" ht="160.5" customHeight="1" x14ac:dyDescent="0.25">
      <c r="A730" s="149">
        <v>720</v>
      </c>
      <c r="B730" s="150" t="s">
        <v>3745</v>
      </c>
      <c r="C730" s="151" t="s">
        <v>32</v>
      </c>
      <c r="D730" s="148" t="s">
        <v>33</v>
      </c>
      <c r="E730" s="152">
        <v>502</v>
      </c>
      <c r="F730" s="141" t="s">
        <v>3646</v>
      </c>
      <c r="G730" s="153">
        <f t="shared" si="115"/>
        <v>390</v>
      </c>
      <c r="H730" s="142" t="s">
        <v>3667</v>
      </c>
      <c r="I730" s="153">
        <f t="shared" si="116"/>
        <v>341</v>
      </c>
      <c r="J730" s="142" t="s">
        <v>3684</v>
      </c>
      <c r="K730" s="153">
        <f t="shared" si="117"/>
        <v>301</v>
      </c>
      <c r="L730" s="154">
        <v>502</v>
      </c>
      <c r="M730" s="175" t="s">
        <v>3700</v>
      </c>
      <c r="N730" s="153">
        <f t="shared" si="118"/>
        <v>190</v>
      </c>
      <c r="O730" s="142" t="s">
        <v>3722</v>
      </c>
      <c r="P730" s="245">
        <v>5</v>
      </c>
      <c r="Q730" s="246">
        <v>43146</v>
      </c>
      <c r="R730" s="246">
        <v>43511</v>
      </c>
      <c r="S730" s="247">
        <f t="shared" si="114"/>
        <v>52.142857142857146</v>
      </c>
      <c r="T730" s="460">
        <v>0.45</v>
      </c>
      <c r="U730" s="249">
        <f t="shared" si="120"/>
        <v>23.464285714285715</v>
      </c>
      <c r="V730" s="250">
        <f t="shared" si="121"/>
        <v>0</v>
      </c>
      <c r="W730" s="250">
        <f t="shared" si="122"/>
        <v>0</v>
      </c>
      <c r="X730" s="440" t="s">
        <v>4373</v>
      </c>
      <c r="Y730" s="155">
        <f t="shared" si="119"/>
        <v>234</v>
      </c>
      <c r="Z730" s="333" t="s">
        <v>2076</v>
      </c>
      <c r="AA730" s="145" t="s">
        <v>3738</v>
      </c>
      <c r="AB730" s="166" t="str">
        <f t="shared" ca="1" si="123"/>
        <v>VENCIDO</v>
      </c>
      <c r="AC730" s="407"/>
    </row>
    <row r="731" spans="1:30" ht="162" customHeight="1" x14ac:dyDescent="0.25">
      <c r="A731" s="149">
        <v>721</v>
      </c>
      <c r="B731" s="371" t="s">
        <v>3746</v>
      </c>
      <c r="C731" s="372" t="s">
        <v>32</v>
      </c>
      <c r="D731" s="373" t="s">
        <v>33</v>
      </c>
      <c r="E731" s="152">
        <v>503</v>
      </c>
      <c r="F731" s="432" t="s">
        <v>3647</v>
      </c>
      <c r="G731" s="153">
        <f t="shared" si="115"/>
        <v>390</v>
      </c>
      <c r="H731" s="398" t="s">
        <v>3668</v>
      </c>
      <c r="I731" s="153">
        <f t="shared" si="116"/>
        <v>365</v>
      </c>
      <c r="J731" s="381" t="s">
        <v>3685</v>
      </c>
      <c r="K731" s="153">
        <f t="shared" si="117"/>
        <v>165</v>
      </c>
      <c r="L731" s="154">
        <v>503</v>
      </c>
      <c r="M731" s="381" t="s">
        <v>3702</v>
      </c>
      <c r="N731" s="153">
        <f t="shared" si="118"/>
        <v>339</v>
      </c>
      <c r="O731" s="381" t="s">
        <v>3723</v>
      </c>
      <c r="P731" s="399">
        <v>3</v>
      </c>
      <c r="Q731" s="376">
        <v>43146</v>
      </c>
      <c r="R731" s="376">
        <v>43511</v>
      </c>
      <c r="S731" s="377">
        <f t="shared" si="114"/>
        <v>52.142857142857146</v>
      </c>
      <c r="T731" s="460">
        <v>0.35</v>
      </c>
      <c r="U731" s="379">
        <f t="shared" si="120"/>
        <v>18.25</v>
      </c>
      <c r="V731" s="380">
        <f t="shared" si="121"/>
        <v>0</v>
      </c>
      <c r="W731" s="380">
        <f t="shared" si="122"/>
        <v>0</v>
      </c>
      <c r="X731" s="381" t="s">
        <v>4368</v>
      </c>
      <c r="Y731" s="155">
        <f t="shared" si="119"/>
        <v>325</v>
      </c>
      <c r="Z731" s="338" t="s">
        <v>3902</v>
      </c>
      <c r="AA731" s="145" t="s">
        <v>3738</v>
      </c>
      <c r="AB731" s="166" t="str">
        <f t="shared" ca="1" si="123"/>
        <v>VENCIDO</v>
      </c>
      <c r="AC731" s="407"/>
      <c r="AD731" s="426"/>
    </row>
    <row r="732" spans="1:30" ht="145.5" customHeight="1" x14ac:dyDescent="0.25">
      <c r="A732" s="149">
        <v>722</v>
      </c>
      <c r="B732" s="371" t="s">
        <v>3747</v>
      </c>
      <c r="C732" s="372" t="s">
        <v>32</v>
      </c>
      <c r="D732" s="373" t="s">
        <v>33</v>
      </c>
      <c r="E732" s="152">
        <v>504</v>
      </c>
      <c r="F732" s="432" t="s">
        <v>3648</v>
      </c>
      <c r="G732" s="153">
        <f t="shared" si="115"/>
        <v>390</v>
      </c>
      <c r="H732" s="381" t="s">
        <v>3669</v>
      </c>
      <c r="I732" s="153">
        <f t="shared" si="116"/>
        <v>259</v>
      </c>
      <c r="J732" s="381" t="s">
        <v>3685</v>
      </c>
      <c r="K732" s="153">
        <f t="shared" si="117"/>
        <v>165</v>
      </c>
      <c r="L732" s="154">
        <v>504</v>
      </c>
      <c r="M732" s="381" t="s">
        <v>3703</v>
      </c>
      <c r="N732" s="153">
        <f t="shared" si="118"/>
        <v>338</v>
      </c>
      <c r="O732" s="381" t="s">
        <v>3723</v>
      </c>
      <c r="P732" s="399">
        <v>3</v>
      </c>
      <c r="Q732" s="376">
        <v>43146</v>
      </c>
      <c r="R732" s="376">
        <v>43511</v>
      </c>
      <c r="S732" s="377">
        <f t="shared" si="114"/>
        <v>52.142857142857146</v>
      </c>
      <c r="T732" s="460">
        <v>0.35</v>
      </c>
      <c r="U732" s="379">
        <f t="shared" si="120"/>
        <v>18.25</v>
      </c>
      <c r="V732" s="380">
        <f t="shared" si="121"/>
        <v>0</v>
      </c>
      <c r="W732" s="380">
        <f t="shared" si="122"/>
        <v>0</v>
      </c>
      <c r="X732" s="381" t="s">
        <v>4368</v>
      </c>
      <c r="Y732" s="155">
        <f t="shared" si="119"/>
        <v>325</v>
      </c>
      <c r="Z732" s="338" t="s">
        <v>3902</v>
      </c>
      <c r="AA732" s="145" t="s">
        <v>3738</v>
      </c>
      <c r="AB732" s="166" t="str">
        <f t="shared" ca="1" si="123"/>
        <v>VENCIDO</v>
      </c>
      <c r="AC732" s="407"/>
    </row>
    <row r="733" spans="1:30" ht="162.75" customHeight="1" x14ac:dyDescent="0.25">
      <c r="A733" s="149">
        <v>723</v>
      </c>
      <c r="B733" s="371" t="s">
        <v>3748</v>
      </c>
      <c r="C733" s="372" t="s">
        <v>32</v>
      </c>
      <c r="D733" s="373" t="s">
        <v>33</v>
      </c>
      <c r="E733" s="152">
        <v>505</v>
      </c>
      <c r="F733" s="423" t="s">
        <v>3649</v>
      </c>
      <c r="G733" s="153">
        <f t="shared" si="115"/>
        <v>387</v>
      </c>
      <c r="H733" s="381" t="s">
        <v>3670</v>
      </c>
      <c r="I733" s="153">
        <f t="shared" si="116"/>
        <v>334</v>
      </c>
      <c r="J733" s="381" t="s">
        <v>3686</v>
      </c>
      <c r="K733" s="153">
        <f t="shared" si="117"/>
        <v>302</v>
      </c>
      <c r="L733" s="154">
        <v>505</v>
      </c>
      <c r="M733" s="381" t="s">
        <v>3704</v>
      </c>
      <c r="N733" s="153">
        <f t="shared" si="118"/>
        <v>390</v>
      </c>
      <c r="O733" s="381" t="s">
        <v>3724</v>
      </c>
      <c r="P733" s="399">
        <v>10</v>
      </c>
      <c r="Q733" s="376">
        <v>43146</v>
      </c>
      <c r="R733" s="376">
        <v>43511</v>
      </c>
      <c r="S733" s="377">
        <f t="shared" si="114"/>
        <v>52.142857142857146</v>
      </c>
      <c r="T733" s="460">
        <v>0.35</v>
      </c>
      <c r="U733" s="379">
        <f t="shared" si="120"/>
        <v>18.25</v>
      </c>
      <c r="V733" s="380">
        <f t="shared" si="121"/>
        <v>0</v>
      </c>
      <c r="W733" s="380">
        <f t="shared" si="122"/>
        <v>0</v>
      </c>
      <c r="X733" s="381" t="s">
        <v>4368</v>
      </c>
      <c r="Y733" s="155">
        <f t="shared" si="119"/>
        <v>325</v>
      </c>
      <c r="Z733" s="338" t="s">
        <v>3902</v>
      </c>
      <c r="AA733" s="145" t="s">
        <v>3738</v>
      </c>
      <c r="AB733" s="166" t="str">
        <f t="shared" ca="1" si="123"/>
        <v>VENCIDO</v>
      </c>
      <c r="AC733" s="407"/>
    </row>
    <row r="734" spans="1:30" ht="147.75" customHeight="1" x14ac:dyDescent="0.25">
      <c r="A734" s="149">
        <v>724</v>
      </c>
      <c r="B734" s="371" t="s">
        <v>3749</v>
      </c>
      <c r="C734" s="372" t="s">
        <v>32</v>
      </c>
      <c r="D734" s="373" t="s">
        <v>33</v>
      </c>
      <c r="E734" s="152">
        <v>506</v>
      </c>
      <c r="F734" s="397" t="s">
        <v>3650</v>
      </c>
      <c r="G734" s="153">
        <f t="shared" si="115"/>
        <v>390</v>
      </c>
      <c r="H734" s="400" t="s">
        <v>3671</v>
      </c>
      <c r="I734" s="153">
        <f t="shared" si="116"/>
        <v>254</v>
      </c>
      <c r="J734" s="381" t="s">
        <v>3687</v>
      </c>
      <c r="K734" s="153">
        <f t="shared" si="117"/>
        <v>382</v>
      </c>
      <c r="L734" s="154">
        <v>506</v>
      </c>
      <c r="M734" s="381" t="s">
        <v>3705</v>
      </c>
      <c r="N734" s="153">
        <f t="shared" si="118"/>
        <v>289</v>
      </c>
      <c r="O734" s="381" t="s">
        <v>3725</v>
      </c>
      <c r="P734" s="399">
        <v>5</v>
      </c>
      <c r="Q734" s="376">
        <v>43146</v>
      </c>
      <c r="R734" s="376">
        <v>43496</v>
      </c>
      <c r="S734" s="377">
        <f t="shared" si="114"/>
        <v>50</v>
      </c>
      <c r="T734" s="378">
        <v>0.5</v>
      </c>
      <c r="U734" s="379">
        <f t="shared" si="120"/>
        <v>25</v>
      </c>
      <c r="V734" s="380">
        <f t="shared" si="121"/>
        <v>0</v>
      </c>
      <c r="W734" s="380">
        <f t="shared" si="122"/>
        <v>0</v>
      </c>
      <c r="X734" s="381" t="s">
        <v>3864</v>
      </c>
      <c r="Y734" s="155">
        <f t="shared" si="119"/>
        <v>172</v>
      </c>
      <c r="Z734" s="332" t="s">
        <v>648</v>
      </c>
      <c r="AA734" s="145" t="s">
        <v>3738</v>
      </c>
      <c r="AB734" s="166" t="str">
        <f t="shared" ca="1" si="123"/>
        <v>VENCIDO</v>
      </c>
      <c r="AC734" s="407"/>
    </row>
    <row r="735" spans="1:30" ht="147" customHeight="1" x14ac:dyDescent="0.25">
      <c r="A735" s="149">
        <v>725</v>
      </c>
      <c r="B735" s="150" t="s">
        <v>3750</v>
      </c>
      <c r="C735" s="151" t="s">
        <v>32</v>
      </c>
      <c r="D735" s="148" t="s">
        <v>33</v>
      </c>
      <c r="E735" s="152">
        <v>507</v>
      </c>
      <c r="F735" s="397" t="s">
        <v>3651</v>
      </c>
      <c r="G735" s="153">
        <f t="shared" si="115"/>
        <v>390</v>
      </c>
      <c r="H735" s="147" t="s">
        <v>3671</v>
      </c>
      <c r="I735" s="153">
        <f t="shared" si="116"/>
        <v>254</v>
      </c>
      <c r="J735" s="446" t="s">
        <v>4349</v>
      </c>
      <c r="K735" s="153">
        <f t="shared" si="117"/>
        <v>147</v>
      </c>
      <c r="L735" s="154">
        <v>507</v>
      </c>
      <c r="M735" s="446" t="s">
        <v>4351</v>
      </c>
      <c r="N735" s="153">
        <f t="shared" si="118"/>
        <v>142</v>
      </c>
      <c r="O735" s="446" t="s">
        <v>4350</v>
      </c>
      <c r="P735" s="447">
        <v>4</v>
      </c>
      <c r="Q735" s="246">
        <v>43146</v>
      </c>
      <c r="R735" s="246">
        <v>43511</v>
      </c>
      <c r="S735" s="247">
        <f t="shared" si="114"/>
        <v>52.142857142857146</v>
      </c>
      <c r="T735" s="378">
        <v>0.5</v>
      </c>
      <c r="U735" s="249">
        <f t="shared" si="120"/>
        <v>26.071428571428573</v>
      </c>
      <c r="V735" s="250">
        <f t="shared" si="121"/>
        <v>0</v>
      </c>
      <c r="W735" s="250">
        <f t="shared" si="122"/>
        <v>0</v>
      </c>
      <c r="X735" s="458" t="s">
        <v>4369</v>
      </c>
      <c r="Y735" s="155">
        <f t="shared" si="119"/>
        <v>360</v>
      </c>
      <c r="Z735" s="333" t="s">
        <v>2076</v>
      </c>
      <c r="AA735" s="145"/>
      <c r="AB735" s="166" t="str">
        <f t="shared" ca="1" si="123"/>
        <v>VENCIDO</v>
      </c>
      <c r="AC735" s="407"/>
    </row>
    <row r="736" spans="1:30" ht="162.75" customHeight="1" x14ac:dyDescent="0.25">
      <c r="A736" s="149">
        <v>726</v>
      </c>
      <c r="B736" s="150" t="s">
        <v>3751</v>
      </c>
      <c r="C736" s="151" t="s">
        <v>32</v>
      </c>
      <c r="D736" s="148" t="s">
        <v>33</v>
      </c>
      <c r="E736" s="152">
        <v>508</v>
      </c>
      <c r="F736" s="141" t="s">
        <v>3652</v>
      </c>
      <c r="G736" s="153">
        <f t="shared" si="115"/>
        <v>388</v>
      </c>
      <c r="H736" s="171" t="s">
        <v>3672</v>
      </c>
      <c r="I736" s="153">
        <f t="shared" si="116"/>
        <v>245</v>
      </c>
      <c r="J736" s="142" t="s">
        <v>3688</v>
      </c>
      <c r="K736" s="153">
        <f t="shared" si="117"/>
        <v>182</v>
      </c>
      <c r="L736" s="154">
        <v>508</v>
      </c>
      <c r="M736" s="446" t="s">
        <v>4352</v>
      </c>
      <c r="N736" s="153">
        <f t="shared" si="118"/>
        <v>55</v>
      </c>
      <c r="O736" s="446" t="s">
        <v>4353</v>
      </c>
      <c r="P736" s="251">
        <v>4</v>
      </c>
      <c r="Q736" s="246">
        <v>43146</v>
      </c>
      <c r="R736" s="246">
        <v>43511</v>
      </c>
      <c r="S736" s="247">
        <f t="shared" si="114"/>
        <v>52.142857142857146</v>
      </c>
      <c r="T736" s="444">
        <v>0.3</v>
      </c>
      <c r="U736" s="249">
        <f t="shared" si="120"/>
        <v>15.642857142857142</v>
      </c>
      <c r="V736" s="250">
        <f t="shared" si="121"/>
        <v>0</v>
      </c>
      <c r="W736" s="250">
        <f t="shared" si="122"/>
        <v>0</v>
      </c>
      <c r="X736" s="458" t="s">
        <v>4369</v>
      </c>
      <c r="Y736" s="155">
        <f t="shared" si="119"/>
        <v>360</v>
      </c>
      <c r="Z736" s="333" t="s">
        <v>2076</v>
      </c>
      <c r="AA736" s="145" t="s">
        <v>3738</v>
      </c>
      <c r="AB736" s="166" t="str">
        <f t="shared" ca="1" si="123"/>
        <v>VENCIDO</v>
      </c>
      <c r="AC736" s="407"/>
    </row>
    <row r="737" spans="1:33" ht="162.75" customHeight="1" x14ac:dyDescent="0.25">
      <c r="A737" s="149">
        <v>727</v>
      </c>
      <c r="B737" s="150" t="s">
        <v>3752</v>
      </c>
      <c r="C737" s="151" t="s">
        <v>32</v>
      </c>
      <c r="D737" s="148" t="s">
        <v>33</v>
      </c>
      <c r="E737" s="152">
        <v>509</v>
      </c>
      <c r="F737" s="397" t="s">
        <v>3653</v>
      </c>
      <c r="G737" s="153">
        <f t="shared" si="115"/>
        <v>390</v>
      </c>
      <c r="H737" s="142" t="s">
        <v>3673</v>
      </c>
      <c r="I737" s="153">
        <f t="shared" si="116"/>
        <v>284</v>
      </c>
      <c r="J737" s="446" t="s">
        <v>4354</v>
      </c>
      <c r="K737" s="153">
        <f t="shared" si="117"/>
        <v>113</v>
      </c>
      <c r="L737" s="154">
        <v>509</v>
      </c>
      <c r="M737" s="446" t="s">
        <v>4355</v>
      </c>
      <c r="N737" s="153">
        <f t="shared" si="118"/>
        <v>75</v>
      </c>
      <c r="O737" s="446" t="s">
        <v>4353</v>
      </c>
      <c r="P737" s="245">
        <v>1</v>
      </c>
      <c r="Q737" s="246">
        <v>43146</v>
      </c>
      <c r="R737" s="246">
        <v>43511</v>
      </c>
      <c r="S737" s="247">
        <f t="shared" si="114"/>
        <v>52.142857142857146</v>
      </c>
      <c r="T737" s="378">
        <v>0.5</v>
      </c>
      <c r="U737" s="379">
        <f t="shared" si="120"/>
        <v>26.071428571428573</v>
      </c>
      <c r="V737" s="380">
        <f t="shared" si="121"/>
        <v>0</v>
      </c>
      <c r="W737" s="380">
        <f t="shared" si="122"/>
        <v>0</v>
      </c>
      <c r="X737" s="381" t="s">
        <v>3864</v>
      </c>
      <c r="Y737" s="155">
        <f t="shared" si="119"/>
        <v>172</v>
      </c>
      <c r="Z737" s="333" t="s">
        <v>2076</v>
      </c>
      <c r="AA737" s="145" t="s">
        <v>3738</v>
      </c>
      <c r="AB737" s="166" t="str">
        <f t="shared" ca="1" si="123"/>
        <v>VENCIDO</v>
      </c>
      <c r="AC737" s="407"/>
    </row>
    <row r="738" spans="1:33" ht="151.5" customHeight="1" x14ac:dyDescent="0.25">
      <c r="A738" s="149">
        <v>728</v>
      </c>
      <c r="B738" s="371" t="s">
        <v>3753</v>
      </c>
      <c r="C738" s="372" t="s">
        <v>32</v>
      </c>
      <c r="D738" s="373" t="s">
        <v>33</v>
      </c>
      <c r="E738" s="156"/>
      <c r="F738" s="397" t="s">
        <v>3653</v>
      </c>
      <c r="G738" s="153">
        <f t="shared" si="115"/>
        <v>390</v>
      </c>
      <c r="H738" s="381" t="s">
        <v>3673</v>
      </c>
      <c r="I738" s="153">
        <f t="shared" si="116"/>
        <v>284</v>
      </c>
      <c r="J738" s="381" t="s">
        <v>3689</v>
      </c>
      <c r="K738" s="153">
        <f t="shared" si="117"/>
        <v>287</v>
      </c>
      <c r="L738" s="154">
        <v>508</v>
      </c>
      <c r="M738" s="401" t="s">
        <v>3705</v>
      </c>
      <c r="N738" s="153">
        <f t="shared" si="118"/>
        <v>289</v>
      </c>
      <c r="O738" s="401" t="s">
        <v>3725</v>
      </c>
      <c r="P738" s="399">
        <v>5</v>
      </c>
      <c r="Q738" s="376">
        <v>43146</v>
      </c>
      <c r="R738" s="376">
        <v>43465</v>
      </c>
      <c r="S738" s="377">
        <f t="shared" si="114"/>
        <v>45.571428571428569</v>
      </c>
      <c r="T738" s="378">
        <v>0.5</v>
      </c>
      <c r="U738" s="379">
        <f t="shared" si="120"/>
        <v>22.785714285714285</v>
      </c>
      <c r="V738" s="380">
        <f t="shared" si="121"/>
        <v>0</v>
      </c>
      <c r="W738" s="380">
        <f t="shared" si="122"/>
        <v>0</v>
      </c>
      <c r="X738" s="381" t="s">
        <v>3864</v>
      </c>
      <c r="Y738" s="155">
        <f t="shared" si="119"/>
        <v>172</v>
      </c>
      <c r="Z738" s="332" t="s">
        <v>648</v>
      </c>
      <c r="AA738" s="145"/>
      <c r="AB738" s="166" t="str">
        <f t="shared" ca="1" si="123"/>
        <v>VENCIDO</v>
      </c>
      <c r="AC738" s="407"/>
    </row>
    <row r="739" spans="1:33" ht="162" hidden="1" customHeight="1" x14ac:dyDescent="0.25">
      <c r="A739" s="149">
        <v>729</v>
      </c>
      <c r="B739" s="150" t="s">
        <v>3754</v>
      </c>
      <c r="C739" s="151" t="s">
        <v>32</v>
      </c>
      <c r="D739" s="148" t="s">
        <v>33</v>
      </c>
      <c r="E739" s="152">
        <v>510</v>
      </c>
      <c r="F739" s="141" t="s">
        <v>3654</v>
      </c>
      <c r="G739" s="153">
        <f t="shared" si="115"/>
        <v>389</v>
      </c>
      <c r="H739" s="147" t="s">
        <v>3674</v>
      </c>
      <c r="I739" s="153">
        <f t="shared" si="116"/>
        <v>388</v>
      </c>
      <c r="J739" s="142" t="s">
        <v>3690</v>
      </c>
      <c r="K739" s="153">
        <f t="shared" si="117"/>
        <v>203</v>
      </c>
      <c r="L739" s="154">
        <v>510</v>
      </c>
      <c r="M739" s="142" t="s">
        <v>3706</v>
      </c>
      <c r="N739" s="153">
        <f t="shared" si="118"/>
        <v>262</v>
      </c>
      <c r="O739" s="142" t="s">
        <v>3717</v>
      </c>
      <c r="P739" s="245">
        <v>3</v>
      </c>
      <c r="Q739" s="246">
        <v>43146</v>
      </c>
      <c r="R739" s="246">
        <v>43465</v>
      </c>
      <c r="S739" s="247">
        <f t="shared" si="114"/>
        <v>45.571428571428569</v>
      </c>
      <c r="T739" s="248">
        <v>1</v>
      </c>
      <c r="U739" s="249">
        <f t="shared" si="120"/>
        <v>45.571428571428569</v>
      </c>
      <c r="V739" s="250">
        <f t="shared" si="121"/>
        <v>0</v>
      </c>
      <c r="W739" s="250">
        <f t="shared" si="122"/>
        <v>0</v>
      </c>
      <c r="X739" s="142" t="s">
        <v>3897</v>
      </c>
      <c r="Y739" s="155">
        <f t="shared" si="119"/>
        <v>100</v>
      </c>
      <c r="Z739" s="338" t="s">
        <v>57</v>
      </c>
      <c r="AA739" s="145" t="s">
        <v>3738</v>
      </c>
      <c r="AB739" s="163" t="s">
        <v>3886</v>
      </c>
      <c r="AC739" s="407"/>
    </row>
    <row r="740" spans="1:33" ht="157.5" hidden="1" customHeight="1" x14ac:dyDescent="0.25">
      <c r="A740" s="149">
        <v>730</v>
      </c>
      <c r="B740" s="150" t="s">
        <v>3755</v>
      </c>
      <c r="C740" s="151" t="s">
        <v>32</v>
      </c>
      <c r="D740" s="148" t="s">
        <v>33</v>
      </c>
      <c r="E740" s="152">
        <v>511</v>
      </c>
      <c r="F740" s="141" t="s">
        <v>3655</v>
      </c>
      <c r="G740" s="153">
        <f t="shared" si="115"/>
        <v>389</v>
      </c>
      <c r="H740" s="141" t="s">
        <v>3675</v>
      </c>
      <c r="I740" s="153">
        <f t="shared" si="116"/>
        <v>390</v>
      </c>
      <c r="J740" s="142" t="s">
        <v>3681</v>
      </c>
      <c r="K740" s="153">
        <f t="shared" si="117"/>
        <v>187</v>
      </c>
      <c r="L740" s="154">
        <v>511</v>
      </c>
      <c r="M740" s="142" t="s">
        <v>3707</v>
      </c>
      <c r="N740" s="153">
        <f t="shared" si="118"/>
        <v>168</v>
      </c>
      <c r="O740" s="142" t="s">
        <v>3717</v>
      </c>
      <c r="P740" s="245">
        <v>3</v>
      </c>
      <c r="Q740" s="246">
        <v>43146</v>
      </c>
      <c r="R740" s="246">
        <v>43465</v>
      </c>
      <c r="S740" s="247">
        <f t="shared" si="114"/>
        <v>45.571428571428569</v>
      </c>
      <c r="T740" s="248">
        <v>1</v>
      </c>
      <c r="U740" s="249">
        <f t="shared" si="120"/>
        <v>45.571428571428569</v>
      </c>
      <c r="V740" s="250">
        <f t="shared" si="121"/>
        <v>0</v>
      </c>
      <c r="W740" s="250">
        <f t="shared" si="122"/>
        <v>0</v>
      </c>
      <c r="X740" s="142" t="s">
        <v>3897</v>
      </c>
      <c r="Y740" s="155">
        <f t="shared" si="119"/>
        <v>100</v>
      </c>
      <c r="Z740" s="338" t="s">
        <v>57</v>
      </c>
      <c r="AA740" s="145" t="s">
        <v>3738</v>
      </c>
      <c r="AB740" s="163" t="s">
        <v>3886</v>
      </c>
      <c r="AC740" s="407"/>
    </row>
    <row r="741" spans="1:33" ht="150.75" customHeight="1" x14ac:dyDescent="0.25">
      <c r="A741" s="149">
        <v>731</v>
      </c>
      <c r="B741" s="150" t="s">
        <v>3756</v>
      </c>
      <c r="C741" s="151" t="s">
        <v>32</v>
      </c>
      <c r="D741" s="148" t="s">
        <v>33</v>
      </c>
      <c r="E741" s="152">
        <v>512</v>
      </c>
      <c r="F741" s="143" t="s">
        <v>3656</v>
      </c>
      <c r="G741" s="153">
        <f t="shared" si="115"/>
        <v>387</v>
      </c>
      <c r="H741" s="141" t="s">
        <v>3676</v>
      </c>
      <c r="I741" s="153">
        <f t="shared" si="116"/>
        <v>232</v>
      </c>
      <c r="J741" s="143" t="s">
        <v>3681</v>
      </c>
      <c r="K741" s="153">
        <f t="shared" si="117"/>
        <v>187</v>
      </c>
      <c r="L741" s="154">
        <v>512</v>
      </c>
      <c r="M741" s="142" t="s">
        <v>3708</v>
      </c>
      <c r="N741" s="153">
        <f t="shared" si="118"/>
        <v>129</v>
      </c>
      <c r="O741" s="142" t="s">
        <v>3726</v>
      </c>
      <c r="P741" s="245">
        <v>1</v>
      </c>
      <c r="Q741" s="246">
        <v>43146</v>
      </c>
      <c r="R741" s="246">
        <v>43465</v>
      </c>
      <c r="S741" s="247">
        <f t="shared" si="114"/>
        <v>45.571428571428569</v>
      </c>
      <c r="T741" s="248">
        <v>0.8</v>
      </c>
      <c r="U741" s="249">
        <f t="shared" si="120"/>
        <v>36.457142857142856</v>
      </c>
      <c r="V741" s="250">
        <f t="shared" si="121"/>
        <v>0</v>
      </c>
      <c r="W741" s="250">
        <f t="shared" si="122"/>
        <v>0</v>
      </c>
      <c r="X741" s="142" t="s">
        <v>3897</v>
      </c>
      <c r="Y741" s="155">
        <f t="shared" si="119"/>
        <v>100</v>
      </c>
      <c r="Z741" s="338" t="s">
        <v>57</v>
      </c>
      <c r="AA741" s="145" t="s">
        <v>3738</v>
      </c>
      <c r="AB741" s="166" t="str">
        <f ca="1">IF($AD$1&gt;=R741,"VENCIDO","TÉRMINO")</f>
        <v>VENCIDO</v>
      </c>
      <c r="AC741" s="407"/>
    </row>
    <row r="742" spans="1:33" ht="150.75" customHeight="1" x14ac:dyDescent="0.25">
      <c r="A742" s="149">
        <v>732</v>
      </c>
      <c r="B742" s="150" t="s">
        <v>3757</v>
      </c>
      <c r="C742" s="151" t="s">
        <v>32</v>
      </c>
      <c r="D742" s="148" t="s">
        <v>33</v>
      </c>
      <c r="E742" s="152">
        <v>513</v>
      </c>
      <c r="F742" s="424" t="s">
        <v>3657</v>
      </c>
      <c r="G742" s="153">
        <f t="shared" si="115"/>
        <v>389</v>
      </c>
      <c r="H742" s="141" t="s">
        <v>3677</v>
      </c>
      <c r="I742" s="153">
        <f t="shared" si="116"/>
        <v>390</v>
      </c>
      <c r="J742" s="143" t="s">
        <v>3691</v>
      </c>
      <c r="K742" s="153">
        <f t="shared" si="117"/>
        <v>166</v>
      </c>
      <c r="L742" s="154">
        <v>513</v>
      </c>
      <c r="M742" s="142" t="s">
        <v>3709</v>
      </c>
      <c r="N742" s="153">
        <f t="shared" si="118"/>
        <v>84</v>
      </c>
      <c r="O742" s="142" t="s">
        <v>3727</v>
      </c>
      <c r="P742" s="245">
        <v>1</v>
      </c>
      <c r="Q742" s="246">
        <v>43146</v>
      </c>
      <c r="R742" s="246">
        <v>43511</v>
      </c>
      <c r="S742" s="247">
        <f t="shared" si="114"/>
        <v>52.142857142857146</v>
      </c>
      <c r="T742" s="248">
        <v>0.1</v>
      </c>
      <c r="U742" s="249">
        <f t="shared" si="120"/>
        <v>5.2142857142857153</v>
      </c>
      <c r="V742" s="250">
        <f t="shared" si="121"/>
        <v>0</v>
      </c>
      <c r="W742" s="250">
        <f t="shared" si="122"/>
        <v>0</v>
      </c>
      <c r="X742" s="142" t="s">
        <v>3883</v>
      </c>
      <c r="Y742" s="155">
        <f t="shared" si="119"/>
        <v>150</v>
      </c>
      <c r="Z742" s="338" t="s">
        <v>3736</v>
      </c>
      <c r="AA742" s="145" t="s">
        <v>3738</v>
      </c>
      <c r="AB742" s="166" t="str">
        <f ca="1">IF($AD$1&gt;=R742,"VENCIDO","TÉRMINO")</f>
        <v>VENCIDO</v>
      </c>
      <c r="AC742" s="407"/>
    </row>
    <row r="743" spans="1:33" ht="166.5" customHeight="1" x14ac:dyDescent="0.25">
      <c r="A743" s="149">
        <v>733</v>
      </c>
      <c r="B743" s="150" t="s">
        <v>3758</v>
      </c>
      <c r="C743" s="151" t="s">
        <v>32</v>
      </c>
      <c r="D743" s="148" t="s">
        <v>33</v>
      </c>
      <c r="E743" s="152">
        <v>514</v>
      </c>
      <c r="F743" s="143" t="s">
        <v>3658</v>
      </c>
      <c r="G743" s="153">
        <f t="shared" si="115"/>
        <v>383</v>
      </c>
      <c r="H743" s="141" t="s">
        <v>3678</v>
      </c>
      <c r="I743" s="153">
        <f t="shared" si="116"/>
        <v>161</v>
      </c>
      <c r="J743" s="143" t="s">
        <v>3684</v>
      </c>
      <c r="K743" s="153">
        <f t="shared" si="117"/>
        <v>301</v>
      </c>
      <c r="L743" s="154">
        <v>514</v>
      </c>
      <c r="M743" s="175" t="s">
        <v>3700</v>
      </c>
      <c r="N743" s="153">
        <f t="shared" si="118"/>
        <v>190</v>
      </c>
      <c r="O743" s="142" t="s">
        <v>3728</v>
      </c>
      <c r="P743" s="245">
        <v>1</v>
      </c>
      <c r="Q743" s="246">
        <v>43146</v>
      </c>
      <c r="R743" s="246">
        <v>43511</v>
      </c>
      <c r="S743" s="247">
        <f t="shared" si="114"/>
        <v>52.142857142857146</v>
      </c>
      <c r="T743" s="460">
        <v>0.6</v>
      </c>
      <c r="U743" s="249">
        <f t="shared" si="120"/>
        <v>31.285714285714285</v>
      </c>
      <c r="V743" s="250">
        <f t="shared" si="121"/>
        <v>0</v>
      </c>
      <c r="W743" s="250">
        <f t="shared" si="122"/>
        <v>0</v>
      </c>
      <c r="X743" s="142" t="s">
        <v>4370</v>
      </c>
      <c r="Y743" s="155">
        <f t="shared" si="119"/>
        <v>86</v>
      </c>
      <c r="Z743" s="333" t="s">
        <v>2076</v>
      </c>
      <c r="AA743" s="145" t="s">
        <v>3738</v>
      </c>
      <c r="AB743" s="166" t="str">
        <f ca="1">IF($AD$1&gt;=R743,"VENCIDO","TÉRMINO")</f>
        <v>VENCIDO</v>
      </c>
      <c r="AC743" s="407"/>
    </row>
    <row r="744" spans="1:33" ht="161.25" hidden="1" customHeight="1" x14ac:dyDescent="0.25">
      <c r="A744" s="149">
        <v>734</v>
      </c>
      <c r="B744" s="371" t="s">
        <v>3759</v>
      </c>
      <c r="C744" s="372" t="s">
        <v>32</v>
      </c>
      <c r="D744" s="373" t="s">
        <v>33</v>
      </c>
      <c r="E744" s="152">
        <v>515</v>
      </c>
      <c r="F744" s="374" t="s">
        <v>3659</v>
      </c>
      <c r="G744" s="153">
        <f t="shared" si="115"/>
        <v>390</v>
      </c>
      <c r="H744" s="374" t="s">
        <v>3679</v>
      </c>
      <c r="I744" s="153">
        <f t="shared" si="116"/>
        <v>390</v>
      </c>
      <c r="J744" s="374" t="s">
        <v>3692</v>
      </c>
      <c r="K744" s="153">
        <f t="shared" si="117"/>
        <v>234</v>
      </c>
      <c r="L744" s="154">
        <v>515</v>
      </c>
      <c r="M744" s="374" t="s">
        <v>3710</v>
      </c>
      <c r="N744" s="153">
        <f t="shared" si="118"/>
        <v>221</v>
      </c>
      <c r="O744" s="374" t="s">
        <v>3729</v>
      </c>
      <c r="P744" s="375">
        <v>1</v>
      </c>
      <c r="Q744" s="376">
        <v>43146</v>
      </c>
      <c r="R744" s="376">
        <v>43496</v>
      </c>
      <c r="S744" s="377">
        <f t="shared" si="114"/>
        <v>50</v>
      </c>
      <c r="T744" s="378">
        <v>1</v>
      </c>
      <c r="U744" s="379">
        <f t="shared" si="120"/>
        <v>50</v>
      </c>
      <c r="V744" s="380">
        <f t="shared" si="121"/>
        <v>0</v>
      </c>
      <c r="W744" s="380">
        <f t="shared" si="122"/>
        <v>0</v>
      </c>
      <c r="X744" s="381" t="s">
        <v>4294</v>
      </c>
      <c r="Y744" s="155">
        <f t="shared" si="119"/>
        <v>213</v>
      </c>
      <c r="Z744" s="335" t="s">
        <v>237</v>
      </c>
      <c r="AA744" s="145" t="s">
        <v>3738</v>
      </c>
      <c r="AB744" s="163" t="s">
        <v>3886</v>
      </c>
      <c r="AC744" s="407" t="s">
        <v>4319</v>
      </c>
    </row>
    <row r="745" spans="1:33" ht="163.5" hidden="1" customHeight="1" x14ac:dyDescent="0.25">
      <c r="A745" s="149">
        <v>735</v>
      </c>
      <c r="B745" s="371" t="s">
        <v>3760</v>
      </c>
      <c r="C745" s="372" t="s">
        <v>32</v>
      </c>
      <c r="D745" s="373" t="s">
        <v>33</v>
      </c>
      <c r="E745" s="156"/>
      <c r="F745" s="374" t="s">
        <v>3659</v>
      </c>
      <c r="G745" s="153">
        <f t="shared" si="115"/>
        <v>390</v>
      </c>
      <c r="H745" s="374" t="s">
        <v>3679</v>
      </c>
      <c r="I745" s="153">
        <f t="shared" si="116"/>
        <v>390</v>
      </c>
      <c r="J745" s="374" t="s">
        <v>3693</v>
      </c>
      <c r="K745" s="153">
        <f t="shared" si="117"/>
        <v>233</v>
      </c>
      <c r="L745" s="154">
        <v>514</v>
      </c>
      <c r="M745" s="374" t="s">
        <v>3711</v>
      </c>
      <c r="N745" s="153">
        <f t="shared" si="118"/>
        <v>93</v>
      </c>
      <c r="O745" s="374" t="s">
        <v>3730</v>
      </c>
      <c r="P745" s="375">
        <v>1</v>
      </c>
      <c r="Q745" s="376">
        <v>43146</v>
      </c>
      <c r="R745" s="376">
        <v>43496</v>
      </c>
      <c r="S745" s="377">
        <f t="shared" si="114"/>
        <v>50</v>
      </c>
      <c r="T745" s="378">
        <v>1</v>
      </c>
      <c r="U745" s="379">
        <f t="shared" si="120"/>
        <v>50</v>
      </c>
      <c r="V745" s="380">
        <f t="shared" si="121"/>
        <v>0</v>
      </c>
      <c r="W745" s="380">
        <f t="shared" si="122"/>
        <v>0</v>
      </c>
      <c r="X745" s="381" t="s">
        <v>4304</v>
      </c>
      <c r="Y745" s="155">
        <f t="shared" si="119"/>
        <v>360</v>
      </c>
      <c r="Z745" s="335" t="s">
        <v>237</v>
      </c>
      <c r="AA745" s="145" t="s">
        <v>3738</v>
      </c>
      <c r="AB745" s="163" t="s">
        <v>3886</v>
      </c>
      <c r="AC745" s="407" t="s">
        <v>4319</v>
      </c>
    </row>
    <row r="746" spans="1:33" ht="161.25" hidden="1" customHeight="1" x14ac:dyDescent="0.25">
      <c r="A746" s="149">
        <v>736</v>
      </c>
      <c r="B746" s="371" t="s">
        <v>3761</v>
      </c>
      <c r="C746" s="372" t="s">
        <v>32</v>
      </c>
      <c r="D746" s="373" t="s">
        <v>33</v>
      </c>
      <c r="E746" s="156"/>
      <c r="F746" s="374" t="s">
        <v>3659</v>
      </c>
      <c r="G746" s="153">
        <f t="shared" si="115"/>
        <v>390</v>
      </c>
      <c r="H746" s="374" t="s">
        <v>3679</v>
      </c>
      <c r="I746" s="153">
        <f t="shared" si="116"/>
        <v>390</v>
      </c>
      <c r="J746" s="374" t="s">
        <v>3694</v>
      </c>
      <c r="K746" s="153">
        <f t="shared" si="117"/>
        <v>385</v>
      </c>
      <c r="L746" s="154">
        <v>514</v>
      </c>
      <c r="M746" s="374" t="s">
        <v>3712</v>
      </c>
      <c r="N746" s="153">
        <f t="shared" si="118"/>
        <v>205</v>
      </c>
      <c r="O746" s="374" t="s">
        <v>3731</v>
      </c>
      <c r="P746" s="375">
        <v>2</v>
      </c>
      <c r="Q746" s="376">
        <v>43146</v>
      </c>
      <c r="R746" s="376">
        <v>43312</v>
      </c>
      <c r="S746" s="377">
        <f t="shared" si="114"/>
        <v>23.714285714285715</v>
      </c>
      <c r="T746" s="378">
        <v>1</v>
      </c>
      <c r="U746" s="379">
        <f t="shared" si="120"/>
        <v>23.714285714285715</v>
      </c>
      <c r="V746" s="380">
        <f t="shared" si="121"/>
        <v>0</v>
      </c>
      <c r="W746" s="380">
        <f t="shared" si="122"/>
        <v>0</v>
      </c>
      <c r="X746" s="381" t="s">
        <v>4303</v>
      </c>
      <c r="Y746" s="155">
        <f t="shared" si="119"/>
        <v>303</v>
      </c>
      <c r="Z746" s="335" t="s">
        <v>237</v>
      </c>
      <c r="AA746" s="145" t="s">
        <v>3738</v>
      </c>
      <c r="AB746" s="163" t="s">
        <v>3886</v>
      </c>
      <c r="AC746" s="407" t="s">
        <v>4319</v>
      </c>
    </row>
    <row r="747" spans="1:33" ht="210" customHeight="1" x14ac:dyDescent="0.25">
      <c r="A747" s="149">
        <v>737</v>
      </c>
      <c r="B747" s="150" t="s">
        <v>3762</v>
      </c>
      <c r="C747" s="151" t="s">
        <v>32</v>
      </c>
      <c r="D747" s="148" t="s">
        <v>33</v>
      </c>
      <c r="E747" s="156"/>
      <c r="F747" s="143" t="s">
        <v>3659</v>
      </c>
      <c r="G747" s="153">
        <f t="shared" si="115"/>
        <v>390</v>
      </c>
      <c r="H747" s="143" t="s">
        <v>3679</v>
      </c>
      <c r="I747" s="153">
        <f t="shared" si="116"/>
        <v>390</v>
      </c>
      <c r="J747" s="143" t="s">
        <v>3695</v>
      </c>
      <c r="K747" s="153">
        <f t="shared" si="117"/>
        <v>371</v>
      </c>
      <c r="L747" s="154">
        <v>514</v>
      </c>
      <c r="M747" s="143" t="s">
        <v>3713</v>
      </c>
      <c r="N747" s="153">
        <f t="shared" si="118"/>
        <v>153</v>
      </c>
      <c r="O747" s="143" t="s">
        <v>3887</v>
      </c>
      <c r="P747" s="252">
        <v>2</v>
      </c>
      <c r="Q747" s="246">
        <v>43146</v>
      </c>
      <c r="R747" s="246">
        <v>43250</v>
      </c>
      <c r="S747" s="247">
        <f t="shared" si="114"/>
        <v>14.857142857142858</v>
      </c>
      <c r="T747" s="248">
        <v>0.5</v>
      </c>
      <c r="U747" s="249">
        <f t="shared" si="120"/>
        <v>7.4285714285714288</v>
      </c>
      <c r="V747" s="250">
        <f t="shared" si="121"/>
        <v>0</v>
      </c>
      <c r="W747" s="250">
        <f t="shared" si="122"/>
        <v>0</v>
      </c>
      <c r="X747" s="142" t="s">
        <v>3796</v>
      </c>
      <c r="Y747" s="155">
        <f t="shared" si="119"/>
        <v>61</v>
      </c>
      <c r="Z747" s="338" t="s">
        <v>3737</v>
      </c>
      <c r="AA747" s="145" t="s">
        <v>3738</v>
      </c>
      <c r="AB747" s="162" t="str">
        <f ca="1">IF($AD$1&gt;=R747,"VENCIDO","TÉRMINO")</f>
        <v>VENCIDO</v>
      </c>
      <c r="AC747" s="407"/>
    </row>
    <row r="748" spans="1:33" ht="145.5" hidden="1" customHeight="1" x14ac:dyDescent="0.25">
      <c r="A748" s="149">
        <v>738</v>
      </c>
      <c r="B748" s="150" t="s">
        <v>3763</v>
      </c>
      <c r="C748" s="151" t="s">
        <v>32</v>
      </c>
      <c r="D748" s="148" t="s">
        <v>33</v>
      </c>
      <c r="E748" s="152">
        <v>516</v>
      </c>
      <c r="F748" s="143" t="s">
        <v>3660</v>
      </c>
      <c r="G748" s="153">
        <f t="shared" si="115"/>
        <v>350</v>
      </c>
      <c r="H748" s="143" t="s">
        <v>3680</v>
      </c>
      <c r="I748" s="153">
        <f t="shared" si="116"/>
        <v>327</v>
      </c>
      <c r="J748" s="143" t="s">
        <v>3696</v>
      </c>
      <c r="K748" s="153">
        <f t="shared" si="117"/>
        <v>194</v>
      </c>
      <c r="L748" s="154">
        <v>516</v>
      </c>
      <c r="M748" s="143" t="s">
        <v>3714</v>
      </c>
      <c r="N748" s="153">
        <f t="shared" si="118"/>
        <v>146</v>
      </c>
      <c r="O748" s="143" t="s">
        <v>3732</v>
      </c>
      <c r="P748" s="252">
        <v>1</v>
      </c>
      <c r="Q748" s="246">
        <v>43146</v>
      </c>
      <c r="R748" s="246">
        <v>43312</v>
      </c>
      <c r="S748" s="247">
        <f t="shared" si="114"/>
        <v>23.714285714285715</v>
      </c>
      <c r="T748" s="248">
        <v>1</v>
      </c>
      <c r="U748" s="249">
        <f t="shared" si="120"/>
        <v>23.714285714285715</v>
      </c>
      <c r="V748" s="250">
        <f t="shared" si="121"/>
        <v>0</v>
      </c>
      <c r="W748" s="250">
        <f t="shared" si="122"/>
        <v>0</v>
      </c>
      <c r="X748" s="142" t="s">
        <v>3857</v>
      </c>
      <c r="Y748" s="155">
        <f t="shared" si="119"/>
        <v>187</v>
      </c>
      <c r="Z748" s="335" t="s">
        <v>237</v>
      </c>
      <c r="AA748" s="145" t="s">
        <v>3738</v>
      </c>
      <c r="AB748" s="163" t="s">
        <v>3886</v>
      </c>
      <c r="AC748" s="407"/>
    </row>
    <row r="749" spans="1:33" ht="147" hidden="1" customHeight="1" x14ac:dyDescent="0.25">
      <c r="A749" s="149">
        <v>739</v>
      </c>
      <c r="B749" s="150" t="s">
        <v>3764</v>
      </c>
      <c r="C749" s="151" t="s">
        <v>32</v>
      </c>
      <c r="D749" s="148" t="s">
        <v>33</v>
      </c>
      <c r="E749" s="156"/>
      <c r="F749" s="143" t="s">
        <v>3660</v>
      </c>
      <c r="G749" s="153">
        <f t="shared" si="115"/>
        <v>350</v>
      </c>
      <c r="H749" s="143" t="s">
        <v>3680</v>
      </c>
      <c r="I749" s="153">
        <f t="shared" si="116"/>
        <v>327</v>
      </c>
      <c r="J749" s="143" t="s">
        <v>3697</v>
      </c>
      <c r="K749" s="153">
        <f t="shared" si="117"/>
        <v>157</v>
      </c>
      <c r="L749" s="154"/>
      <c r="M749" s="143" t="s">
        <v>3853</v>
      </c>
      <c r="N749" s="153">
        <f t="shared" si="118"/>
        <v>43</v>
      </c>
      <c r="O749" s="143" t="s">
        <v>3733</v>
      </c>
      <c r="P749" s="252">
        <v>1</v>
      </c>
      <c r="Q749" s="246">
        <v>43146</v>
      </c>
      <c r="R749" s="246">
        <v>43312</v>
      </c>
      <c r="S749" s="247">
        <f t="shared" si="114"/>
        <v>23.714285714285715</v>
      </c>
      <c r="T749" s="248">
        <v>1</v>
      </c>
      <c r="U749" s="249">
        <f t="shared" si="120"/>
        <v>23.714285714285715</v>
      </c>
      <c r="V749" s="250">
        <f t="shared" si="121"/>
        <v>0</v>
      </c>
      <c r="W749" s="250">
        <f t="shared" si="122"/>
        <v>0</v>
      </c>
      <c r="X749" s="142" t="s">
        <v>3856</v>
      </c>
      <c r="Y749" s="155">
        <f t="shared" si="119"/>
        <v>224</v>
      </c>
      <c r="Z749" s="335" t="s">
        <v>237</v>
      </c>
      <c r="AA749" s="145" t="s">
        <v>3738</v>
      </c>
      <c r="AB749" s="163" t="s">
        <v>3886</v>
      </c>
      <c r="AC749" s="407"/>
    </row>
    <row r="750" spans="1:33" ht="143.25" hidden="1" customHeight="1" x14ac:dyDescent="0.25">
      <c r="A750" s="149">
        <v>740</v>
      </c>
      <c r="B750" s="150" t="s">
        <v>3765</v>
      </c>
      <c r="C750" s="151" t="s">
        <v>32</v>
      </c>
      <c r="D750" s="148" t="s">
        <v>33</v>
      </c>
      <c r="E750" s="156"/>
      <c r="F750" s="143" t="s">
        <v>3660</v>
      </c>
      <c r="G750" s="153">
        <f t="shared" si="115"/>
        <v>350</v>
      </c>
      <c r="H750" s="143" t="s">
        <v>3680</v>
      </c>
      <c r="I750" s="153">
        <f t="shared" si="116"/>
        <v>327</v>
      </c>
      <c r="J750" s="143" t="s">
        <v>3854</v>
      </c>
      <c r="K750" s="153">
        <f t="shared" si="117"/>
        <v>113</v>
      </c>
      <c r="L750" s="154"/>
      <c r="M750" s="143" t="s">
        <v>3715</v>
      </c>
      <c r="N750" s="153">
        <f t="shared" si="118"/>
        <v>70</v>
      </c>
      <c r="O750" s="143" t="s">
        <v>3734</v>
      </c>
      <c r="P750" s="252">
        <v>1</v>
      </c>
      <c r="Q750" s="246">
        <v>43146</v>
      </c>
      <c r="R750" s="246">
        <v>43312</v>
      </c>
      <c r="S750" s="247">
        <f t="shared" si="114"/>
        <v>23.714285714285715</v>
      </c>
      <c r="T750" s="248">
        <v>1</v>
      </c>
      <c r="U750" s="249">
        <f t="shared" si="120"/>
        <v>23.714285714285715</v>
      </c>
      <c r="V750" s="250">
        <f t="shared" si="121"/>
        <v>0</v>
      </c>
      <c r="W750" s="250">
        <f t="shared" si="122"/>
        <v>0</v>
      </c>
      <c r="X750" s="142" t="s">
        <v>3858</v>
      </c>
      <c r="Y750" s="155">
        <f t="shared" si="119"/>
        <v>55</v>
      </c>
      <c r="Z750" s="335" t="s">
        <v>237</v>
      </c>
      <c r="AA750" s="145" t="s">
        <v>3738</v>
      </c>
      <c r="AB750" s="163" t="s">
        <v>3886</v>
      </c>
      <c r="AC750" s="407"/>
    </row>
    <row r="751" spans="1:33" ht="146.25" customHeight="1" x14ac:dyDescent="0.25">
      <c r="A751" s="149">
        <v>741</v>
      </c>
      <c r="B751" s="150" t="s">
        <v>3766</v>
      </c>
      <c r="C751" s="151" t="s">
        <v>32</v>
      </c>
      <c r="D751" s="148" t="s">
        <v>33</v>
      </c>
      <c r="E751" s="156"/>
      <c r="F751" s="143" t="s">
        <v>3660</v>
      </c>
      <c r="G751" s="153">
        <f t="shared" si="115"/>
        <v>350</v>
      </c>
      <c r="H751" s="143" t="s">
        <v>3680</v>
      </c>
      <c r="I751" s="153">
        <f t="shared" si="116"/>
        <v>327</v>
      </c>
      <c r="J751" s="143" t="s">
        <v>3698</v>
      </c>
      <c r="K751" s="153">
        <f t="shared" si="117"/>
        <v>213</v>
      </c>
      <c r="L751" s="154"/>
      <c r="M751" s="143" t="s">
        <v>3716</v>
      </c>
      <c r="N751" s="153">
        <f t="shared" si="118"/>
        <v>77</v>
      </c>
      <c r="O751" s="143" t="s">
        <v>3735</v>
      </c>
      <c r="P751" s="252">
        <v>1</v>
      </c>
      <c r="Q751" s="246">
        <v>43146</v>
      </c>
      <c r="R751" s="246">
        <v>43343</v>
      </c>
      <c r="S751" s="247">
        <f t="shared" si="114"/>
        <v>28.142857142857142</v>
      </c>
      <c r="T751" s="248">
        <v>0.1</v>
      </c>
      <c r="U751" s="249">
        <f t="shared" si="120"/>
        <v>2.8142857142857145</v>
      </c>
      <c r="V751" s="250">
        <f t="shared" si="121"/>
        <v>0</v>
      </c>
      <c r="W751" s="250">
        <f t="shared" si="122"/>
        <v>0</v>
      </c>
      <c r="X751" s="142" t="s">
        <v>3884</v>
      </c>
      <c r="Y751" s="155">
        <f t="shared" si="119"/>
        <v>149</v>
      </c>
      <c r="Z751" s="338" t="s">
        <v>3737</v>
      </c>
      <c r="AA751" s="145" t="s">
        <v>3738</v>
      </c>
      <c r="AB751" s="162" t="str">
        <f t="shared" ref="AB751:AB779" ca="1" si="124">IF($AD$1&gt;=R751,"VENCIDO","TÉRMINO")</f>
        <v>VENCIDO</v>
      </c>
      <c r="AC751" s="407"/>
    </row>
    <row r="752" spans="1:33" ht="165" hidden="1" customHeight="1" x14ac:dyDescent="0.25">
      <c r="A752" s="149">
        <v>742</v>
      </c>
      <c r="B752" s="150" t="s">
        <v>4120</v>
      </c>
      <c r="C752" s="151" t="s">
        <v>32</v>
      </c>
      <c r="D752" s="253" t="s">
        <v>3947</v>
      </c>
      <c r="E752" s="152">
        <v>517</v>
      </c>
      <c r="F752" s="254" t="s">
        <v>3949</v>
      </c>
      <c r="G752" s="153">
        <f t="shared" si="115"/>
        <v>385</v>
      </c>
      <c r="H752" s="255" t="s">
        <v>3975</v>
      </c>
      <c r="I752" s="153">
        <f t="shared" si="116"/>
        <v>206</v>
      </c>
      <c r="J752" s="255" t="s">
        <v>4001</v>
      </c>
      <c r="K752" s="153">
        <f t="shared" si="117"/>
        <v>162</v>
      </c>
      <c r="L752" s="154">
        <v>517</v>
      </c>
      <c r="M752" s="255" t="s">
        <v>4387</v>
      </c>
      <c r="N752" s="153">
        <f t="shared" si="118"/>
        <v>95</v>
      </c>
      <c r="O752" s="255" t="s">
        <v>4388</v>
      </c>
      <c r="P752" s="260">
        <v>4</v>
      </c>
      <c r="Q752" s="193">
        <v>43286</v>
      </c>
      <c r="R752" s="454">
        <v>43646</v>
      </c>
      <c r="S752" s="194">
        <f t="shared" si="114"/>
        <v>51.428571428571431</v>
      </c>
      <c r="T752" s="463">
        <v>1</v>
      </c>
      <c r="U752" s="249">
        <f t="shared" si="120"/>
        <v>51.428571428571431</v>
      </c>
      <c r="V752" s="250">
        <f t="shared" si="121"/>
        <v>0</v>
      </c>
      <c r="W752" s="250">
        <f t="shared" si="122"/>
        <v>0</v>
      </c>
      <c r="X752" s="255" t="s">
        <v>4389</v>
      </c>
      <c r="Y752" s="155">
        <f t="shared" si="119"/>
        <v>175</v>
      </c>
      <c r="Z752" s="315" t="s">
        <v>2076</v>
      </c>
      <c r="AA752" s="137" t="s">
        <v>4113</v>
      </c>
      <c r="AB752" s="166" t="str">
        <f t="shared" ca="1" si="124"/>
        <v>TÉRMINO</v>
      </c>
      <c r="AC752" s="407"/>
      <c r="AG752" s="165"/>
    </row>
    <row r="753" spans="1:33" ht="165" hidden="1" customHeight="1" x14ac:dyDescent="0.25">
      <c r="A753" s="149">
        <v>743</v>
      </c>
      <c r="B753" s="150" t="s">
        <v>4121</v>
      </c>
      <c r="C753" s="151" t="s">
        <v>32</v>
      </c>
      <c r="D753" s="253" t="s">
        <v>3947</v>
      </c>
      <c r="E753" s="152"/>
      <c r="F753" s="254" t="s">
        <v>3949</v>
      </c>
      <c r="G753" s="153">
        <f t="shared" si="115"/>
        <v>385</v>
      </c>
      <c r="H753" s="255" t="s">
        <v>3975</v>
      </c>
      <c r="I753" s="153">
        <f t="shared" si="116"/>
        <v>206</v>
      </c>
      <c r="J753" s="255" t="s">
        <v>4002</v>
      </c>
      <c r="K753" s="153">
        <f t="shared" si="117"/>
        <v>76</v>
      </c>
      <c r="L753" s="154"/>
      <c r="M753" s="255" t="s">
        <v>4044</v>
      </c>
      <c r="N753" s="153">
        <f t="shared" si="118"/>
        <v>99</v>
      </c>
      <c r="O753" s="255" t="s">
        <v>4385</v>
      </c>
      <c r="P753" s="260">
        <v>2</v>
      </c>
      <c r="Q753" s="193">
        <v>43286</v>
      </c>
      <c r="R753" s="193">
        <v>43646</v>
      </c>
      <c r="S753" s="194">
        <f t="shared" si="114"/>
        <v>51.428571428571431</v>
      </c>
      <c r="T753" s="463">
        <v>1</v>
      </c>
      <c r="U753" s="249">
        <f t="shared" si="120"/>
        <v>51.428571428571431</v>
      </c>
      <c r="V753" s="250">
        <f t="shared" si="121"/>
        <v>0</v>
      </c>
      <c r="W753" s="250">
        <f t="shared" si="122"/>
        <v>0</v>
      </c>
      <c r="X753" s="255" t="s">
        <v>4386</v>
      </c>
      <c r="Y753" s="155">
        <f t="shared" si="119"/>
        <v>281</v>
      </c>
      <c r="Z753" s="315" t="s">
        <v>2076</v>
      </c>
      <c r="AA753" s="137" t="s">
        <v>4113</v>
      </c>
      <c r="AB753" s="166" t="str">
        <f t="shared" ca="1" si="124"/>
        <v>TÉRMINO</v>
      </c>
      <c r="AC753" s="407"/>
      <c r="AG753" s="165"/>
    </row>
    <row r="754" spans="1:33" ht="154.5" hidden="1" customHeight="1" x14ac:dyDescent="0.25">
      <c r="A754" s="149">
        <v>744</v>
      </c>
      <c r="B754" s="150" t="s">
        <v>4122</v>
      </c>
      <c r="C754" s="151" t="s">
        <v>32</v>
      </c>
      <c r="D754" s="253" t="s">
        <v>3947</v>
      </c>
      <c r="E754" s="152"/>
      <c r="F754" s="254" t="s">
        <v>3949</v>
      </c>
      <c r="G754" s="153">
        <f t="shared" si="115"/>
        <v>385</v>
      </c>
      <c r="H754" s="255" t="s">
        <v>3975</v>
      </c>
      <c r="I754" s="153">
        <f t="shared" si="116"/>
        <v>206</v>
      </c>
      <c r="J754" s="255" t="s">
        <v>4390</v>
      </c>
      <c r="K754" s="153">
        <f t="shared" si="117"/>
        <v>82</v>
      </c>
      <c r="L754" s="154"/>
      <c r="M754" s="255" t="s">
        <v>4391</v>
      </c>
      <c r="N754" s="153">
        <f t="shared" si="118"/>
        <v>79</v>
      </c>
      <c r="O754" s="255" t="s">
        <v>4392</v>
      </c>
      <c r="P754" s="260">
        <v>13</v>
      </c>
      <c r="Q754" s="193">
        <v>43286</v>
      </c>
      <c r="R754" s="193">
        <v>43511</v>
      </c>
      <c r="S754" s="194">
        <f t="shared" si="114"/>
        <v>32.142857142857146</v>
      </c>
      <c r="T754" s="463">
        <v>1</v>
      </c>
      <c r="U754" s="249">
        <f t="shared" si="120"/>
        <v>32.142857142857146</v>
      </c>
      <c r="V754" s="250">
        <f t="shared" si="121"/>
        <v>0</v>
      </c>
      <c r="W754" s="250">
        <f t="shared" si="122"/>
        <v>0</v>
      </c>
      <c r="X754" s="255" t="s">
        <v>4393</v>
      </c>
      <c r="Y754" s="155">
        <f t="shared" si="119"/>
        <v>213</v>
      </c>
      <c r="Z754" s="315" t="s">
        <v>2076</v>
      </c>
      <c r="AA754" s="137" t="s">
        <v>4113</v>
      </c>
      <c r="AB754" s="166" t="str">
        <f t="shared" ca="1" si="124"/>
        <v>VENCIDO</v>
      </c>
      <c r="AC754" s="407"/>
      <c r="AG754" s="165"/>
    </row>
    <row r="755" spans="1:33" ht="148.5" hidden="1" customHeight="1" x14ac:dyDescent="0.25">
      <c r="A755" s="149">
        <v>745</v>
      </c>
      <c r="B755" s="371" t="s">
        <v>4123</v>
      </c>
      <c r="C755" s="372" t="s">
        <v>32</v>
      </c>
      <c r="D755" s="383" t="s">
        <v>3948</v>
      </c>
      <c r="E755" s="152">
        <v>518</v>
      </c>
      <c r="F755" s="389" t="s">
        <v>3950</v>
      </c>
      <c r="G755" s="153">
        <f t="shared" si="115"/>
        <v>385</v>
      </c>
      <c r="H755" s="385" t="s">
        <v>3976</v>
      </c>
      <c r="I755" s="153">
        <f t="shared" si="116"/>
        <v>390</v>
      </c>
      <c r="J755" s="389" t="s">
        <v>4003</v>
      </c>
      <c r="K755" s="153">
        <f t="shared" si="117"/>
        <v>71</v>
      </c>
      <c r="L755" s="154">
        <v>518</v>
      </c>
      <c r="M755" s="389" t="s">
        <v>4045</v>
      </c>
      <c r="N755" s="153">
        <f t="shared" si="118"/>
        <v>71</v>
      </c>
      <c r="O755" s="389" t="s">
        <v>4080</v>
      </c>
      <c r="P755" s="402">
        <v>1</v>
      </c>
      <c r="Q755" s="387">
        <v>43286</v>
      </c>
      <c r="R755" s="387">
        <v>43646</v>
      </c>
      <c r="S755" s="388">
        <f t="shared" si="114"/>
        <v>51.428571428571431</v>
      </c>
      <c r="T755" s="164">
        <v>0.3</v>
      </c>
      <c r="U755" s="379">
        <f t="shared" si="120"/>
        <v>15.428571428571429</v>
      </c>
      <c r="V755" s="380">
        <f t="shared" si="121"/>
        <v>0</v>
      </c>
      <c r="W755" s="380">
        <f t="shared" si="122"/>
        <v>0</v>
      </c>
      <c r="X755" s="389" t="s">
        <v>4307</v>
      </c>
      <c r="Y755" s="155">
        <f t="shared" si="119"/>
        <v>250</v>
      </c>
      <c r="Z755" s="332" t="s">
        <v>4114</v>
      </c>
      <c r="AA755" s="137" t="s">
        <v>4113</v>
      </c>
      <c r="AB755" s="162" t="str">
        <f t="shared" ca="1" si="124"/>
        <v>TÉRMINO</v>
      </c>
      <c r="AC755" s="407"/>
    </row>
    <row r="756" spans="1:33" ht="141.75" hidden="1" customHeight="1" x14ac:dyDescent="0.25">
      <c r="A756" s="149">
        <v>746</v>
      </c>
      <c r="B756" s="371" t="s">
        <v>4124</v>
      </c>
      <c r="C756" s="372" t="s">
        <v>32</v>
      </c>
      <c r="D756" s="383" t="s">
        <v>3948</v>
      </c>
      <c r="E756" s="152"/>
      <c r="F756" s="389" t="s">
        <v>3950</v>
      </c>
      <c r="G756" s="153">
        <f t="shared" si="115"/>
        <v>385</v>
      </c>
      <c r="H756" s="385" t="s">
        <v>3976</v>
      </c>
      <c r="I756" s="153">
        <f t="shared" si="116"/>
        <v>390</v>
      </c>
      <c r="J756" s="389" t="s">
        <v>4004</v>
      </c>
      <c r="K756" s="153">
        <f t="shared" si="117"/>
        <v>102</v>
      </c>
      <c r="L756" s="154"/>
      <c r="M756" s="389" t="s">
        <v>4046</v>
      </c>
      <c r="N756" s="153">
        <f t="shared" si="118"/>
        <v>64</v>
      </c>
      <c r="O756" s="389" t="s">
        <v>4081</v>
      </c>
      <c r="P756" s="402">
        <v>1</v>
      </c>
      <c r="Q756" s="387">
        <v>43286</v>
      </c>
      <c r="R756" s="387">
        <v>43646</v>
      </c>
      <c r="S756" s="388">
        <f t="shared" si="114"/>
        <v>51.428571428571431</v>
      </c>
      <c r="T756" s="164">
        <v>0.3</v>
      </c>
      <c r="U756" s="379">
        <f t="shared" si="120"/>
        <v>15.428571428571429</v>
      </c>
      <c r="V756" s="380">
        <f t="shared" si="121"/>
        <v>0</v>
      </c>
      <c r="W756" s="380">
        <f t="shared" si="122"/>
        <v>0</v>
      </c>
      <c r="X756" s="389" t="s">
        <v>4340</v>
      </c>
      <c r="Y756" s="155">
        <f t="shared" si="119"/>
        <v>118</v>
      </c>
      <c r="Z756" s="332" t="s">
        <v>4114</v>
      </c>
      <c r="AA756" s="137" t="s">
        <v>4113</v>
      </c>
      <c r="AB756" s="162" t="str">
        <f t="shared" ca="1" si="124"/>
        <v>TÉRMINO</v>
      </c>
      <c r="AC756" s="407"/>
    </row>
    <row r="757" spans="1:33" ht="150" hidden="1" customHeight="1" x14ac:dyDescent="0.25">
      <c r="A757" s="149">
        <v>747</v>
      </c>
      <c r="B757" s="371" t="s">
        <v>4125</v>
      </c>
      <c r="C757" s="372" t="s">
        <v>32</v>
      </c>
      <c r="D757" s="383" t="s">
        <v>3948</v>
      </c>
      <c r="E757" s="152"/>
      <c r="F757" s="389" t="s">
        <v>3950</v>
      </c>
      <c r="G757" s="153">
        <f t="shared" si="115"/>
        <v>385</v>
      </c>
      <c r="H757" s="385" t="s">
        <v>3976</v>
      </c>
      <c r="I757" s="153">
        <f t="shared" si="116"/>
        <v>390</v>
      </c>
      <c r="J757" s="389" t="s">
        <v>4005</v>
      </c>
      <c r="K757" s="153">
        <f t="shared" si="117"/>
        <v>113</v>
      </c>
      <c r="L757" s="154"/>
      <c r="M757" s="389" t="s">
        <v>4047</v>
      </c>
      <c r="N757" s="153">
        <f t="shared" si="118"/>
        <v>59</v>
      </c>
      <c r="O757" s="389" t="s">
        <v>4082</v>
      </c>
      <c r="P757" s="402">
        <v>1</v>
      </c>
      <c r="Q757" s="387">
        <v>43286</v>
      </c>
      <c r="R757" s="387">
        <v>43646</v>
      </c>
      <c r="S757" s="388">
        <f t="shared" si="114"/>
        <v>51.428571428571431</v>
      </c>
      <c r="T757" s="164">
        <v>0.3</v>
      </c>
      <c r="U757" s="379">
        <f t="shared" si="120"/>
        <v>15.428571428571429</v>
      </c>
      <c r="V757" s="380">
        <f t="shared" si="121"/>
        <v>0</v>
      </c>
      <c r="W757" s="380">
        <f t="shared" si="122"/>
        <v>0</v>
      </c>
      <c r="X757" s="389" t="s">
        <v>4308</v>
      </c>
      <c r="Y757" s="155">
        <f t="shared" si="119"/>
        <v>178</v>
      </c>
      <c r="Z757" s="332" t="s">
        <v>4114</v>
      </c>
      <c r="AA757" s="137" t="s">
        <v>4113</v>
      </c>
      <c r="AB757" s="162" t="str">
        <f t="shared" ca="1" si="124"/>
        <v>TÉRMINO</v>
      </c>
      <c r="AC757" s="407"/>
    </row>
    <row r="758" spans="1:33" ht="153" hidden="1" customHeight="1" x14ac:dyDescent="0.25">
      <c r="A758" s="149">
        <v>748</v>
      </c>
      <c r="B758" s="371" t="s">
        <v>4126</v>
      </c>
      <c r="C758" s="372" t="s">
        <v>32</v>
      </c>
      <c r="D758" s="383" t="s">
        <v>3948</v>
      </c>
      <c r="E758" s="152"/>
      <c r="F758" s="430" t="s">
        <v>3950</v>
      </c>
      <c r="G758" s="153">
        <f t="shared" si="115"/>
        <v>385</v>
      </c>
      <c r="H758" s="429" t="s">
        <v>3976</v>
      </c>
      <c r="I758" s="153">
        <f t="shared" si="116"/>
        <v>390</v>
      </c>
      <c r="J758" s="389" t="s">
        <v>4006</v>
      </c>
      <c r="K758" s="153">
        <f t="shared" si="117"/>
        <v>65</v>
      </c>
      <c r="L758" s="154"/>
      <c r="M758" s="389" t="s">
        <v>4048</v>
      </c>
      <c r="N758" s="153">
        <f t="shared" si="118"/>
        <v>55</v>
      </c>
      <c r="O758" s="389" t="s">
        <v>4083</v>
      </c>
      <c r="P758" s="402">
        <v>1</v>
      </c>
      <c r="Q758" s="387">
        <v>43286</v>
      </c>
      <c r="R758" s="387">
        <v>43646</v>
      </c>
      <c r="S758" s="388">
        <f t="shared" si="114"/>
        <v>51.428571428571431</v>
      </c>
      <c r="T758" s="403">
        <v>0.3</v>
      </c>
      <c r="U758" s="379">
        <f t="shared" si="120"/>
        <v>15.428571428571429</v>
      </c>
      <c r="V758" s="380">
        <f t="shared" si="121"/>
        <v>0</v>
      </c>
      <c r="W758" s="380">
        <f t="shared" si="122"/>
        <v>0</v>
      </c>
      <c r="X758" s="389" t="s">
        <v>4336</v>
      </c>
      <c r="Y758" s="155">
        <f t="shared" si="119"/>
        <v>159</v>
      </c>
      <c r="Z758" s="315" t="s">
        <v>648</v>
      </c>
      <c r="AA758" s="137" t="s">
        <v>4113</v>
      </c>
      <c r="AB758" s="166" t="str">
        <f t="shared" ca="1" si="124"/>
        <v>TÉRMINO</v>
      </c>
      <c r="AC758" s="407"/>
      <c r="AD758" s="426"/>
      <c r="AE758" s="427"/>
    </row>
    <row r="759" spans="1:33" ht="151.5" hidden="1" customHeight="1" x14ac:dyDescent="0.25">
      <c r="A759" s="149">
        <v>749</v>
      </c>
      <c r="B759" s="150" t="s">
        <v>4127</v>
      </c>
      <c r="C759" s="151" t="s">
        <v>32</v>
      </c>
      <c r="D759" s="253" t="s">
        <v>3948</v>
      </c>
      <c r="E759" s="152"/>
      <c r="F759" s="255" t="s">
        <v>3950</v>
      </c>
      <c r="G759" s="153">
        <f t="shared" si="115"/>
        <v>385</v>
      </c>
      <c r="H759" s="254" t="s">
        <v>3976</v>
      </c>
      <c r="I759" s="153">
        <f t="shared" si="116"/>
        <v>390</v>
      </c>
      <c r="J759" s="255" t="s">
        <v>4007</v>
      </c>
      <c r="K759" s="153">
        <f t="shared" si="117"/>
        <v>72</v>
      </c>
      <c r="L759" s="154"/>
      <c r="M759" s="255" t="s">
        <v>4049</v>
      </c>
      <c r="N759" s="153">
        <f t="shared" si="118"/>
        <v>93</v>
      </c>
      <c r="O759" s="255" t="s">
        <v>4084</v>
      </c>
      <c r="P759" s="260">
        <v>2</v>
      </c>
      <c r="Q759" s="193">
        <v>43286</v>
      </c>
      <c r="R759" s="193">
        <v>43648</v>
      </c>
      <c r="S759" s="194">
        <f t="shared" si="114"/>
        <v>51.714285714285715</v>
      </c>
      <c r="T759" s="463">
        <v>0.1</v>
      </c>
      <c r="U759" s="249">
        <f t="shared" si="120"/>
        <v>5.1714285714285717</v>
      </c>
      <c r="V759" s="250">
        <f t="shared" si="121"/>
        <v>0</v>
      </c>
      <c r="W759" s="250">
        <f t="shared" si="122"/>
        <v>0</v>
      </c>
      <c r="X759" s="255" t="s">
        <v>4396</v>
      </c>
      <c r="Y759" s="155">
        <f t="shared" si="119"/>
        <v>384</v>
      </c>
      <c r="Z759" s="315" t="s">
        <v>4115</v>
      </c>
      <c r="AA759" s="137" t="s">
        <v>4113</v>
      </c>
      <c r="AB759" s="162" t="str">
        <f t="shared" ca="1" si="124"/>
        <v>TÉRMINO</v>
      </c>
      <c r="AC759" s="407"/>
    </row>
    <row r="760" spans="1:33" ht="145.5" hidden="1" customHeight="1" x14ac:dyDescent="0.25">
      <c r="A760" s="149">
        <v>750</v>
      </c>
      <c r="B760" s="150" t="s">
        <v>4128</v>
      </c>
      <c r="C760" s="151" t="s">
        <v>32</v>
      </c>
      <c r="D760" s="253" t="s">
        <v>3948</v>
      </c>
      <c r="E760" s="152"/>
      <c r="F760" s="255" t="s">
        <v>3950</v>
      </c>
      <c r="G760" s="153">
        <f t="shared" si="115"/>
        <v>385</v>
      </c>
      <c r="H760" s="254" t="s">
        <v>3976</v>
      </c>
      <c r="I760" s="153">
        <f t="shared" si="116"/>
        <v>390</v>
      </c>
      <c r="J760" s="255" t="s">
        <v>4008</v>
      </c>
      <c r="K760" s="153">
        <f t="shared" si="117"/>
        <v>162</v>
      </c>
      <c r="L760" s="154"/>
      <c r="M760" s="255" t="s">
        <v>4050</v>
      </c>
      <c r="N760" s="153">
        <f t="shared" si="118"/>
        <v>88</v>
      </c>
      <c r="O760" s="255" t="s">
        <v>4085</v>
      </c>
      <c r="P760" s="260">
        <v>1</v>
      </c>
      <c r="Q760" s="193">
        <v>43286</v>
      </c>
      <c r="R760" s="193">
        <v>43648</v>
      </c>
      <c r="S760" s="194">
        <f t="shared" si="114"/>
        <v>51.714285714285715</v>
      </c>
      <c r="T760" s="463">
        <v>0.1</v>
      </c>
      <c r="U760" s="249">
        <f t="shared" si="120"/>
        <v>5.1714285714285717</v>
      </c>
      <c r="V760" s="250">
        <f t="shared" si="121"/>
        <v>0</v>
      </c>
      <c r="W760" s="250">
        <f t="shared" si="122"/>
        <v>0</v>
      </c>
      <c r="X760" s="255" t="s">
        <v>4397</v>
      </c>
      <c r="Y760" s="155">
        <f t="shared" si="119"/>
        <v>338</v>
      </c>
      <c r="Z760" s="315" t="s">
        <v>4115</v>
      </c>
      <c r="AA760" s="137" t="s">
        <v>4113</v>
      </c>
      <c r="AB760" s="162" t="str">
        <f t="shared" ca="1" si="124"/>
        <v>TÉRMINO</v>
      </c>
      <c r="AC760" s="407"/>
    </row>
    <row r="761" spans="1:33" ht="151.5" hidden="1" customHeight="1" x14ac:dyDescent="0.25">
      <c r="A761" s="149">
        <v>751</v>
      </c>
      <c r="B761" s="150" t="s">
        <v>4129</v>
      </c>
      <c r="C761" s="151" t="s">
        <v>32</v>
      </c>
      <c r="D761" s="253" t="s">
        <v>3948</v>
      </c>
      <c r="E761" s="152"/>
      <c r="F761" s="255" t="s">
        <v>3950</v>
      </c>
      <c r="G761" s="153">
        <f t="shared" si="115"/>
        <v>385</v>
      </c>
      <c r="H761" s="254" t="s">
        <v>3976</v>
      </c>
      <c r="I761" s="153">
        <f t="shared" si="116"/>
        <v>390</v>
      </c>
      <c r="J761" s="255" t="s">
        <v>4009</v>
      </c>
      <c r="K761" s="153">
        <f t="shared" si="117"/>
        <v>79</v>
      </c>
      <c r="L761" s="154"/>
      <c r="M761" s="255" t="s">
        <v>4051</v>
      </c>
      <c r="N761" s="153">
        <f t="shared" si="118"/>
        <v>71</v>
      </c>
      <c r="O761" s="255" t="s">
        <v>4086</v>
      </c>
      <c r="P761" s="260">
        <v>1</v>
      </c>
      <c r="Q761" s="193">
        <v>43286</v>
      </c>
      <c r="R761" s="193">
        <v>43648</v>
      </c>
      <c r="S761" s="194">
        <f t="shared" si="114"/>
        <v>51.714285714285715</v>
      </c>
      <c r="T761" s="463">
        <v>0.1</v>
      </c>
      <c r="U761" s="249">
        <f t="shared" si="120"/>
        <v>5.1714285714285717</v>
      </c>
      <c r="V761" s="250">
        <f t="shared" si="121"/>
        <v>0</v>
      </c>
      <c r="W761" s="250">
        <f t="shared" si="122"/>
        <v>0</v>
      </c>
      <c r="X761" s="255" t="s">
        <v>4398</v>
      </c>
      <c r="Y761" s="155">
        <f t="shared" si="119"/>
        <v>172</v>
      </c>
      <c r="Z761" s="315" t="s">
        <v>4115</v>
      </c>
      <c r="AA761" s="137" t="s">
        <v>4113</v>
      </c>
      <c r="AB761" s="162" t="str">
        <f t="shared" ca="1" si="124"/>
        <v>TÉRMINO</v>
      </c>
      <c r="AC761" s="407"/>
    </row>
    <row r="762" spans="1:33" ht="147.75" hidden="1" customHeight="1" x14ac:dyDescent="0.25">
      <c r="A762" s="149">
        <v>752</v>
      </c>
      <c r="B762" s="150" t="s">
        <v>4130</v>
      </c>
      <c r="C762" s="151" t="s">
        <v>32</v>
      </c>
      <c r="D762" s="253" t="s">
        <v>3948</v>
      </c>
      <c r="E762" s="152">
        <v>519</v>
      </c>
      <c r="F762" s="254" t="s">
        <v>3951</v>
      </c>
      <c r="G762" s="153">
        <f t="shared" si="115"/>
        <v>385</v>
      </c>
      <c r="H762" s="255" t="s">
        <v>3977</v>
      </c>
      <c r="I762" s="153">
        <f t="shared" si="116"/>
        <v>389</v>
      </c>
      <c r="J762" s="255" t="s">
        <v>4010</v>
      </c>
      <c r="K762" s="153">
        <f t="shared" si="117"/>
        <v>244</v>
      </c>
      <c r="L762" s="154">
        <v>519</v>
      </c>
      <c r="M762" s="449" t="s">
        <v>4356</v>
      </c>
      <c r="N762" s="153">
        <f t="shared" si="118"/>
        <v>120</v>
      </c>
      <c r="O762" s="255" t="s">
        <v>4357</v>
      </c>
      <c r="P762" s="261">
        <v>3</v>
      </c>
      <c r="Q762" s="262">
        <v>43312</v>
      </c>
      <c r="R762" s="448">
        <v>43646</v>
      </c>
      <c r="S762" s="194">
        <f t="shared" si="114"/>
        <v>47.714285714285715</v>
      </c>
      <c r="T762" s="164">
        <v>0.3</v>
      </c>
      <c r="U762" s="249">
        <f t="shared" si="120"/>
        <v>14.314285714285715</v>
      </c>
      <c r="V762" s="250">
        <f t="shared" si="121"/>
        <v>0</v>
      </c>
      <c r="W762" s="250">
        <f t="shared" si="122"/>
        <v>0</v>
      </c>
      <c r="X762" s="255" t="s">
        <v>3929</v>
      </c>
      <c r="Y762" s="155">
        <f t="shared" si="119"/>
        <v>133</v>
      </c>
      <c r="Z762" s="315" t="s">
        <v>2076</v>
      </c>
      <c r="AA762" s="137" t="s">
        <v>4113</v>
      </c>
      <c r="AB762" s="166" t="str">
        <f t="shared" ca="1" si="124"/>
        <v>TÉRMINO</v>
      </c>
      <c r="AC762" s="407"/>
    </row>
    <row r="763" spans="1:33" ht="147.75" hidden="1" customHeight="1" x14ac:dyDescent="0.25">
      <c r="A763" s="149">
        <v>753</v>
      </c>
      <c r="B763" s="371" t="s">
        <v>4131</v>
      </c>
      <c r="C763" s="372" t="s">
        <v>32</v>
      </c>
      <c r="D763" s="383" t="s">
        <v>3947</v>
      </c>
      <c r="E763" s="152">
        <v>520</v>
      </c>
      <c r="F763" s="385" t="s">
        <v>3952</v>
      </c>
      <c r="G763" s="153">
        <f t="shared" si="115"/>
        <v>385</v>
      </c>
      <c r="H763" s="389" t="s">
        <v>3978</v>
      </c>
      <c r="I763" s="153">
        <f t="shared" si="116"/>
        <v>390</v>
      </c>
      <c r="J763" s="389" t="s">
        <v>4003</v>
      </c>
      <c r="K763" s="153">
        <f t="shared" si="117"/>
        <v>71</v>
      </c>
      <c r="L763" s="154">
        <v>520</v>
      </c>
      <c r="M763" s="389" t="s">
        <v>4045</v>
      </c>
      <c r="N763" s="153">
        <f t="shared" si="118"/>
        <v>71</v>
      </c>
      <c r="O763" s="389" t="s">
        <v>4080</v>
      </c>
      <c r="P763" s="402">
        <v>1</v>
      </c>
      <c r="Q763" s="387">
        <v>43286</v>
      </c>
      <c r="R763" s="387">
        <v>43646</v>
      </c>
      <c r="S763" s="388">
        <f t="shared" si="114"/>
        <v>51.428571428571431</v>
      </c>
      <c r="T763" s="164">
        <v>0.3</v>
      </c>
      <c r="U763" s="379">
        <f t="shared" si="120"/>
        <v>15.428571428571429</v>
      </c>
      <c r="V763" s="380">
        <f t="shared" si="121"/>
        <v>0</v>
      </c>
      <c r="W763" s="380">
        <f t="shared" si="122"/>
        <v>0</v>
      </c>
      <c r="X763" s="389" t="s">
        <v>4307</v>
      </c>
      <c r="Y763" s="155">
        <f t="shared" si="119"/>
        <v>250</v>
      </c>
      <c r="Z763" s="332" t="s">
        <v>4114</v>
      </c>
      <c r="AA763" s="137" t="s">
        <v>4113</v>
      </c>
      <c r="AB763" s="162" t="str">
        <f t="shared" ca="1" si="124"/>
        <v>TÉRMINO</v>
      </c>
      <c r="AC763" s="407"/>
    </row>
    <row r="764" spans="1:33" ht="174" hidden="1" customHeight="1" x14ac:dyDescent="0.25">
      <c r="A764" s="149">
        <v>754</v>
      </c>
      <c r="B764" s="371" t="s">
        <v>4132</v>
      </c>
      <c r="C764" s="372" t="s">
        <v>32</v>
      </c>
      <c r="D764" s="383" t="s">
        <v>3947</v>
      </c>
      <c r="E764" s="152"/>
      <c r="F764" s="385" t="s">
        <v>3952</v>
      </c>
      <c r="G764" s="153">
        <f t="shared" si="115"/>
        <v>385</v>
      </c>
      <c r="H764" s="389" t="s">
        <v>3978</v>
      </c>
      <c r="I764" s="153">
        <f t="shared" si="116"/>
        <v>390</v>
      </c>
      <c r="J764" s="389" t="s">
        <v>4011</v>
      </c>
      <c r="K764" s="153">
        <f t="shared" si="117"/>
        <v>103</v>
      </c>
      <c r="L764" s="154"/>
      <c r="M764" s="389" t="s">
        <v>4046</v>
      </c>
      <c r="N764" s="153">
        <f t="shared" si="118"/>
        <v>64</v>
      </c>
      <c r="O764" s="389" t="s">
        <v>4081</v>
      </c>
      <c r="P764" s="402">
        <v>1</v>
      </c>
      <c r="Q764" s="387">
        <v>43286</v>
      </c>
      <c r="R764" s="387">
        <v>43646</v>
      </c>
      <c r="S764" s="388">
        <f t="shared" si="114"/>
        <v>51.428571428571431</v>
      </c>
      <c r="T764" s="164">
        <v>0.3</v>
      </c>
      <c r="U764" s="379">
        <f t="shared" si="120"/>
        <v>15.428571428571429</v>
      </c>
      <c r="V764" s="380">
        <f t="shared" si="121"/>
        <v>0</v>
      </c>
      <c r="W764" s="380">
        <f t="shared" si="122"/>
        <v>0</v>
      </c>
      <c r="X764" s="389" t="s">
        <v>4339</v>
      </c>
      <c r="Y764" s="155">
        <f t="shared" si="119"/>
        <v>240</v>
      </c>
      <c r="Z764" s="332" t="s">
        <v>4114</v>
      </c>
      <c r="AA764" s="137" t="s">
        <v>4113</v>
      </c>
      <c r="AB764" s="162" t="str">
        <f t="shared" ca="1" si="124"/>
        <v>TÉRMINO</v>
      </c>
      <c r="AC764" s="407"/>
    </row>
    <row r="765" spans="1:33" ht="163.5" hidden="1" customHeight="1" x14ac:dyDescent="0.25">
      <c r="A765" s="149">
        <v>755</v>
      </c>
      <c r="B765" s="371" t="s">
        <v>4133</v>
      </c>
      <c r="C765" s="372" t="s">
        <v>32</v>
      </c>
      <c r="D765" s="383" t="s">
        <v>3947</v>
      </c>
      <c r="E765" s="152"/>
      <c r="F765" s="385" t="s">
        <v>3952</v>
      </c>
      <c r="G765" s="153">
        <f t="shared" si="115"/>
        <v>385</v>
      </c>
      <c r="H765" s="389" t="s">
        <v>3978</v>
      </c>
      <c r="I765" s="153">
        <f t="shared" si="116"/>
        <v>390</v>
      </c>
      <c r="J765" s="389" t="s">
        <v>4012</v>
      </c>
      <c r="K765" s="153">
        <f t="shared" si="117"/>
        <v>121</v>
      </c>
      <c r="L765" s="154"/>
      <c r="M765" s="389" t="s">
        <v>4052</v>
      </c>
      <c r="N765" s="153">
        <f t="shared" si="118"/>
        <v>58</v>
      </c>
      <c r="O765" s="389" t="s">
        <v>4082</v>
      </c>
      <c r="P765" s="402">
        <v>1</v>
      </c>
      <c r="Q765" s="387">
        <v>43286</v>
      </c>
      <c r="R765" s="387">
        <v>43646</v>
      </c>
      <c r="S765" s="388">
        <f t="shared" si="114"/>
        <v>51.428571428571431</v>
      </c>
      <c r="T765" s="164">
        <v>0.3</v>
      </c>
      <c r="U765" s="379">
        <f t="shared" si="120"/>
        <v>15.428571428571429</v>
      </c>
      <c r="V765" s="380">
        <f t="shared" si="121"/>
        <v>0</v>
      </c>
      <c r="W765" s="380">
        <f t="shared" si="122"/>
        <v>0</v>
      </c>
      <c r="X765" s="389" t="s">
        <v>4308</v>
      </c>
      <c r="Y765" s="155">
        <f t="shared" si="119"/>
        <v>178</v>
      </c>
      <c r="Z765" s="332" t="s">
        <v>4114</v>
      </c>
      <c r="AA765" s="137" t="s">
        <v>4113</v>
      </c>
      <c r="AB765" s="162" t="str">
        <f t="shared" ca="1" si="124"/>
        <v>TÉRMINO</v>
      </c>
      <c r="AC765" s="407"/>
    </row>
    <row r="766" spans="1:33" ht="150" hidden="1" customHeight="1" x14ac:dyDescent="0.25">
      <c r="A766" s="149">
        <v>756</v>
      </c>
      <c r="B766" s="371" t="s">
        <v>4134</v>
      </c>
      <c r="C766" s="372" t="s">
        <v>32</v>
      </c>
      <c r="D766" s="383" t="s">
        <v>3947</v>
      </c>
      <c r="E766" s="152"/>
      <c r="F766" s="428" t="s">
        <v>3952</v>
      </c>
      <c r="G766" s="153">
        <f t="shared" si="115"/>
        <v>385</v>
      </c>
      <c r="H766" s="389" t="s">
        <v>3978</v>
      </c>
      <c r="I766" s="153">
        <f t="shared" si="116"/>
        <v>390</v>
      </c>
      <c r="J766" s="389" t="s">
        <v>4006</v>
      </c>
      <c r="K766" s="153">
        <f t="shared" si="117"/>
        <v>65</v>
      </c>
      <c r="L766" s="154"/>
      <c r="M766" s="389" t="s">
        <v>4048</v>
      </c>
      <c r="N766" s="153">
        <f t="shared" si="118"/>
        <v>55</v>
      </c>
      <c r="O766" s="389" t="s">
        <v>4083</v>
      </c>
      <c r="P766" s="402">
        <v>1</v>
      </c>
      <c r="Q766" s="387">
        <v>43286</v>
      </c>
      <c r="R766" s="387">
        <v>43646</v>
      </c>
      <c r="S766" s="388">
        <f t="shared" si="114"/>
        <v>51.428571428571431</v>
      </c>
      <c r="T766" s="403">
        <v>0.3</v>
      </c>
      <c r="U766" s="379">
        <f t="shared" si="120"/>
        <v>15.428571428571429</v>
      </c>
      <c r="V766" s="380">
        <f t="shared" si="121"/>
        <v>0</v>
      </c>
      <c r="W766" s="380">
        <f t="shared" si="122"/>
        <v>0</v>
      </c>
      <c r="X766" s="389" t="s">
        <v>4309</v>
      </c>
      <c r="Y766" s="155">
        <f t="shared" si="119"/>
        <v>157</v>
      </c>
      <c r="Z766" s="315" t="s">
        <v>648</v>
      </c>
      <c r="AA766" s="137" t="s">
        <v>4113</v>
      </c>
      <c r="AB766" s="166" t="str">
        <f t="shared" ca="1" si="124"/>
        <v>TÉRMINO</v>
      </c>
      <c r="AC766" s="407"/>
      <c r="AD766" s="431"/>
    </row>
    <row r="767" spans="1:33" ht="153" hidden="1" customHeight="1" x14ac:dyDescent="0.25">
      <c r="A767" s="149">
        <v>757</v>
      </c>
      <c r="B767" s="150" t="s">
        <v>4135</v>
      </c>
      <c r="C767" s="151" t="s">
        <v>32</v>
      </c>
      <c r="D767" s="253" t="s">
        <v>3947</v>
      </c>
      <c r="E767" s="152"/>
      <c r="F767" s="254" t="s">
        <v>3952</v>
      </c>
      <c r="G767" s="153">
        <f t="shared" si="115"/>
        <v>385</v>
      </c>
      <c r="H767" s="255" t="s">
        <v>3978</v>
      </c>
      <c r="I767" s="153">
        <f t="shared" si="116"/>
        <v>390</v>
      </c>
      <c r="J767" s="255" t="s">
        <v>4007</v>
      </c>
      <c r="K767" s="153">
        <f t="shared" si="117"/>
        <v>72</v>
      </c>
      <c r="L767" s="154"/>
      <c r="M767" s="255" t="s">
        <v>4049</v>
      </c>
      <c r="N767" s="153">
        <f t="shared" si="118"/>
        <v>93</v>
      </c>
      <c r="O767" s="255" t="s">
        <v>4084</v>
      </c>
      <c r="P767" s="260">
        <v>2</v>
      </c>
      <c r="Q767" s="193">
        <v>43286</v>
      </c>
      <c r="R767" s="193">
        <v>43648</v>
      </c>
      <c r="S767" s="194">
        <f t="shared" si="114"/>
        <v>51.714285714285715</v>
      </c>
      <c r="T767" s="463">
        <v>0.05</v>
      </c>
      <c r="U767" s="249">
        <f t="shared" si="120"/>
        <v>2.5857142857142859</v>
      </c>
      <c r="V767" s="250">
        <f t="shared" si="121"/>
        <v>0</v>
      </c>
      <c r="W767" s="250">
        <f t="shared" si="122"/>
        <v>0</v>
      </c>
      <c r="X767" s="255" t="s">
        <v>4401</v>
      </c>
      <c r="Y767" s="155">
        <f t="shared" si="119"/>
        <v>265</v>
      </c>
      <c r="Z767" s="315" t="s">
        <v>4115</v>
      </c>
      <c r="AA767" s="137" t="s">
        <v>4113</v>
      </c>
      <c r="AB767" s="162" t="str">
        <f t="shared" ca="1" si="124"/>
        <v>TÉRMINO</v>
      </c>
      <c r="AC767" s="407"/>
    </row>
    <row r="768" spans="1:33" ht="159.75" hidden="1" customHeight="1" x14ac:dyDescent="0.25">
      <c r="A768" s="149">
        <v>758</v>
      </c>
      <c r="B768" s="150" t="s">
        <v>4136</v>
      </c>
      <c r="C768" s="151" t="s">
        <v>32</v>
      </c>
      <c r="D768" s="253" t="s">
        <v>3947</v>
      </c>
      <c r="E768" s="152"/>
      <c r="F768" s="254" t="s">
        <v>3952</v>
      </c>
      <c r="G768" s="153">
        <f t="shared" si="115"/>
        <v>385</v>
      </c>
      <c r="H768" s="255" t="s">
        <v>3978</v>
      </c>
      <c r="I768" s="153">
        <f t="shared" si="116"/>
        <v>390</v>
      </c>
      <c r="J768" s="255" t="s">
        <v>4008</v>
      </c>
      <c r="K768" s="153">
        <f t="shared" si="117"/>
        <v>162</v>
      </c>
      <c r="L768" s="154"/>
      <c r="M768" s="255" t="s">
        <v>4050</v>
      </c>
      <c r="N768" s="153">
        <f t="shared" si="118"/>
        <v>88</v>
      </c>
      <c r="O768" s="255" t="s">
        <v>4085</v>
      </c>
      <c r="P768" s="260">
        <v>1</v>
      </c>
      <c r="Q768" s="193">
        <v>43286</v>
      </c>
      <c r="R768" s="193">
        <v>43648</v>
      </c>
      <c r="S768" s="194">
        <f t="shared" si="114"/>
        <v>51.714285714285715</v>
      </c>
      <c r="T768" s="463">
        <v>0.05</v>
      </c>
      <c r="U768" s="249">
        <f t="shared" si="120"/>
        <v>2.5857142857142859</v>
      </c>
      <c r="V768" s="250">
        <f t="shared" si="121"/>
        <v>0</v>
      </c>
      <c r="W768" s="250">
        <f t="shared" si="122"/>
        <v>0</v>
      </c>
      <c r="X768" s="255" t="s">
        <v>4400</v>
      </c>
      <c r="Y768" s="155">
        <f t="shared" si="119"/>
        <v>220</v>
      </c>
      <c r="Z768" s="315" t="s">
        <v>4115</v>
      </c>
      <c r="AA768" s="137" t="s">
        <v>4113</v>
      </c>
      <c r="AB768" s="162" t="str">
        <f t="shared" ca="1" si="124"/>
        <v>TÉRMINO</v>
      </c>
      <c r="AC768" s="407"/>
    </row>
    <row r="769" spans="1:33" ht="148.5" hidden="1" customHeight="1" x14ac:dyDescent="0.25">
      <c r="A769" s="149">
        <v>759</v>
      </c>
      <c r="B769" s="150" t="s">
        <v>4137</v>
      </c>
      <c r="C769" s="151" t="s">
        <v>32</v>
      </c>
      <c r="D769" s="253" t="s">
        <v>3947</v>
      </c>
      <c r="E769" s="152"/>
      <c r="F769" s="254" t="s">
        <v>3952</v>
      </c>
      <c r="G769" s="153">
        <f t="shared" si="115"/>
        <v>385</v>
      </c>
      <c r="H769" s="255" t="s">
        <v>3978</v>
      </c>
      <c r="I769" s="153">
        <f t="shared" si="116"/>
        <v>390</v>
      </c>
      <c r="J769" s="255" t="s">
        <v>4013</v>
      </c>
      <c r="K769" s="153">
        <f t="shared" si="117"/>
        <v>81</v>
      </c>
      <c r="L769" s="154"/>
      <c r="M769" s="255" t="s">
        <v>4051</v>
      </c>
      <c r="N769" s="153">
        <f t="shared" si="118"/>
        <v>71</v>
      </c>
      <c r="O769" s="255" t="s">
        <v>4086</v>
      </c>
      <c r="P769" s="260">
        <v>1</v>
      </c>
      <c r="Q769" s="193">
        <v>43286</v>
      </c>
      <c r="R769" s="193">
        <v>43648</v>
      </c>
      <c r="S769" s="194">
        <f t="shared" si="114"/>
        <v>51.714285714285715</v>
      </c>
      <c r="T769" s="463">
        <v>0.05</v>
      </c>
      <c r="U769" s="249">
        <f t="shared" si="120"/>
        <v>2.5857142857142859</v>
      </c>
      <c r="V769" s="250">
        <f t="shared" si="121"/>
        <v>0</v>
      </c>
      <c r="W769" s="250">
        <f t="shared" si="122"/>
        <v>0</v>
      </c>
      <c r="X769" s="255" t="s">
        <v>4399</v>
      </c>
      <c r="Y769" s="155">
        <f t="shared" si="119"/>
        <v>38</v>
      </c>
      <c r="Z769" s="315" t="s">
        <v>4115</v>
      </c>
      <c r="AA769" s="137" t="s">
        <v>4113</v>
      </c>
      <c r="AB769" s="162" t="str">
        <f t="shared" ca="1" si="124"/>
        <v>TÉRMINO</v>
      </c>
      <c r="AC769" s="407"/>
    </row>
    <row r="770" spans="1:33" ht="148.5" hidden="1" customHeight="1" x14ac:dyDescent="0.25">
      <c r="A770" s="149">
        <v>760</v>
      </c>
      <c r="B770" s="150" t="s">
        <v>4138</v>
      </c>
      <c r="C770" s="151" t="s">
        <v>32</v>
      </c>
      <c r="D770" s="253" t="s">
        <v>3947</v>
      </c>
      <c r="E770" s="152">
        <v>521</v>
      </c>
      <c r="F770" s="254" t="s">
        <v>3953</v>
      </c>
      <c r="G770" s="153">
        <f t="shared" si="115"/>
        <v>385</v>
      </c>
      <c r="H770" s="255" t="s">
        <v>3979</v>
      </c>
      <c r="I770" s="153">
        <f t="shared" si="116"/>
        <v>323</v>
      </c>
      <c r="J770" s="255" t="s">
        <v>4014</v>
      </c>
      <c r="K770" s="153">
        <f t="shared" si="117"/>
        <v>152</v>
      </c>
      <c r="L770" s="154">
        <v>521</v>
      </c>
      <c r="M770" s="257" t="s">
        <v>4053</v>
      </c>
      <c r="N770" s="153">
        <f t="shared" si="118"/>
        <v>81</v>
      </c>
      <c r="O770" s="257" t="s">
        <v>4087</v>
      </c>
      <c r="P770" s="260">
        <v>2</v>
      </c>
      <c r="Q770" s="184">
        <v>43282</v>
      </c>
      <c r="R770" s="184">
        <v>43646</v>
      </c>
      <c r="S770" s="194">
        <f t="shared" ref="S770:S833" si="125">(+R770-Q770)/7</f>
        <v>52</v>
      </c>
      <c r="T770" s="456">
        <v>0.4</v>
      </c>
      <c r="U770" s="249">
        <f t="shared" si="120"/>
        <v>20.8</v>
      </c>
      <c r="V770" s="250">
        <f t="shared" si="121"/>
        <v>0</v>
      </c>
      <c r="W770" s="250">
        <f t="shared" si="122"/>
        <v>0</v>
      </c>
      <c r="X770" s="458" t="s">
        <v>4367</v>
      </c>
      <c r="Y770" s="155">
        <f t="shared" si="119"/>
        <v>356</v>
      </c>
      <c r="Z770" s="315" t="s">
        <v>3497</v>
      </c>
      <c r="AA770" s="137" t="s">
        <v>4113</v>
      </c>
      <c r="AB770" s="162" t="str">
        <f t="shared" ca="1" si="124"/>
        <v>TÉRMINO</v>
      </c>
      <c r="AC770" s="407"/>
    </row>
    <row r="771" spans="1:33" ht="154.5" hidden="1" customHeight="1" x14ac:dyDescent="0.25">
      <c r="A771" s="149">
        <v>761</v>
      </c>
      <c r="B771" s="150" t="s">
        <v>4139</v>
      </c>
      <c r="C771" s="151" t="s">
        <v>32</v>
      </c>
      <c r="D771" s="253" t="s">
        <v>3947</v>
      </c>
      <c r="E771" s="152"/>
      <c r="F771" s="254" t="s">
        <v>3953</v>
      </c>
      <c r="G771" s="153">
        <f t="shared" si="115"/>
        <v>385</v>
      </c>
      <c r="H771" s="255" t="s">
        <v>3979</v>
      </c>
      <c r="I771" s="153">
        <f t="shared" si="116"/>
        <v>323</v>
      </c>
      <c r="J771" s="255" t="s">
        <v>4015</v>
      </c>
      <c r="K771" s="153">
        <f t="shared" si="117"/>
        <v>70</v>
      </c>
      <c r="L771" s="154"/>
      <c r="M771" s="257" t="s">
        <v>4054</v>
      </c>
      <c r="N771" s="153">
        <f t="shared" si="118"/>
        <v>50</v>
      </c>
      <c r="O771" s="257" t="s">
        <v>4088</v>
      </c>
      <c r="P771" s="260">
        <v>2</v>
      </c>
      <c r="Q771" s="184">
        <v>43282</v>
      </c>
      <c r="R771" s="184">
        <v>43646</v>
      </c>
      <c r="S771" s="194">
        <f t="shared" si="125"/>
        <v>52</v>
      </c>
      <c r="T771" s="164">
        <v>0</v>
      </c>
      <c r="U771" s="249">
        <f t="shared" si="120"/>
        <v>0</v>
      </c>
      <c r="V771" s="250">
        <f t="shared" si="121"/>
        <v>0</v>
      </c>
      <c r="W771" s="250">
        <f t="shared" si="122"/>
        <v>0</v>
      </c>
      <c r="X771" s="255" t="s">
        <v>3929</v>
      </c>
      <c r="Y771" s="155">
        <f t="shared" si="119"/>
        <v>133</v>
      </c>
      <c r="Z771" s="315" t="s">
        <v>4116</v>
      </c>
      <c r="AA771" s="137" t="s">
        <v>4113</v>
      </c>
      <c r="AB771" s="162" t="str">
        <f t="shared" ca="1" si="124"/>
        <v>TÉRMINO</v>
      </c>
      <c r="AC771" s="407"/>
    </row>
    <row r="772" spans="1:33" ht="225.75" hidden="1" customHeight="1" x14ac:dyDescent="0.25">
      <c r="A772" s="149">
        <v>762</v>
      </c>
      <c r="B772" s="150" t="s">
        <v>4140</v>
      </c>
      <c r="C772" s="151" t="s">
        <v>32</v>
      </c>
      <c r="D772" s="253" t="s">
        <v>3947</v>
      </c>
      <c r="E772" s="152"/>
      <c r="F772" s="254" t="s">
        <v>3953</v>
      </c>
      <c r="G772" s="153">
        <f t="shared" si="115"/>
        <v>385</v>
      </c>
      <c r="H772" s="255" t="s">
        <v>3979</v>
      </c>
      <c r="I772" s="153">
        <f t="shared" si="116"/>
        <v>323</v>
      </c>
      <c r="J772" s="255" t="s">
        <v>4016</v>
      </c>
      <c r="K772" s="153">
        <f t="shared" si="117"/>
        <v>81</v>
      </c>
      <c r="L772" s="154"/>
      <c r="M772" s="257" t="s">
        <v>4055</v>
      </c>
      <c r="N772" s="153">
        <f t="shared" si="118"/>
        <v>95</v>
      </c>
      <c r="O772" s="257" t="s">
        <v>4089</v>
      </c>
      <c r="P772" s="260">
        <v>2</v>
      </c>
      <c r="Q772" s="184">
        <v>43282</v>
      </c>
      <c r="R772" s="184">
        <v>43648</v>
      </c>
      <c r="S772" s="194">
        <f t="shared" si="125"/>
        <v>52.285714285714285</v>
      </c>
      <c r="T772" s="463">
        <v>0.3</v>
      </c>
      <c r="U772" s="249">
        <f t="shared" si="120"/>
        <v>15.685714285714285</v>
      </c>
      <c r="V772" s="250">
        <f t="shared" si="121"/>
        <v>0</v>
      </c>
      <c r="W772" s="250">
        <f t="shared" si="122"/>
        <v>0</v>
      </c>
      <c r="X772" s="142" t="s">
        <v>4406</v>
      </c>
      <c r="Y772" s="155">
        <f t="shared" si="119"/>
        <v>357</v>
      </c>
      <c r="Z772" s="315" t="s">
        <v>4117</v>
      </c>
      <c r="AA772" s="137" t="s">
        <v>4113</v>
      </c>
      <c r="AB772" s="162" t="str">
        <f t="shared" ca="1" si="124"/>
        <v>TÉRMINO</v>
      </c>
      <c r="AC772" s="407"/>
    </row>
    <row r="773" spans="1:33" ht="152.25" hidden="1" customHeight="1" x14ac:dyDescent="0.25">
      <c r="A773" s="149">
        <v>763</v>
      </c>
      <c r="B773" s="150" t="s">
        <v>4141</v>
      </c>
      <c r="C773" s="151" t="s">
        <v>32</v>
      </c>
      <c r="D773" s="253" t="s">
        <v>3947</v>
      </c>
      <c r="E773" s="152"/>
      <c r="F773" s="254" t="s">
        <v>3953</v>
      </c>
      <c r="G773" s="153">
        <f t="shared" si="115"/>
        <v>385</v>
      </c>
      <c r="H773" s="255" t="s">
        <v>3979</v>
      </c>
      <c r="I773" s="153">
        <f t="shared" si="116"/>
        <v>323</v>
      </c>
      <c r="J773" s="255" t="s">
        <v>4017</v>
      </c>
      <c r="K773" s="153">
        <f t="shared" si="117"/>
        <v>37</v>
      </c>
      <c r="L773" s="154"/>
      <c r="M773" s="257" t="s">
        <v>4056</v>
      </c>
      <c r="N773" s="153">
        <f t="shared" si="118"/>
        <v>37</v>
      </c>
      <c r="O773" s="257" t="s">
        <v>4090</v>
      </c>
      <c r="P773" s="260">
        <v>1</v>
      </c>
      <c r="Q773" s="184">
        <v>43282</v>
      </c>
      <c r="R773" s="184">
        <v>43646</v>
      </c>
      <c r="S773" s="194">
        <f t="shared" si="125"/>
        <v>52</v>
      </c>
      <c r="T773" s="164">
        <v>0.15</v>
      </c>
      <c r="U773" s="249">
        <f t="shared" si="120"/>
        <v>7.8</v>
      </c>
      <c r="V773" s="250">
        <f t="shared" si="121"/>
        <v>0</v>
      </c>
      <c r="W773" s="250">
        <f t="shared" si="122"/>
        <v>0</v>
      </c>
      <c r="X773" s="462" t="s">
        <v>4374</v>
      </c>
      <c r="Y773" s="155">
        <f t="shared" si="119"/>
        <v>118</v>
      </c>
      <c r="Z773" s="315" t="s">
        <v>2076</v>
      </c>
      <c r="AA773" s="137" t="s">
        <v>4113</v>
      </c>
      <c r="AB773" s="162" t="str">
        <f t="shared" ca="1" si="124"/>
        <v>TÉRMINO</v>
      </c>
      <c r="AC773" s="407"/>
    </row>
    <row r="774" spans="1:33" ht="162" hidden="1" customHeight="1" x14ac:dyDescent="0.25">
      <c r="A774" s="149">
        <v>764</v>
      </c>
      <c r="B774" s="150" t="s">
        <v>4142</v>
      </c>
      <c r="C774" s="151" t="s">
        <v>32</v>
      </c>
      <c r="D774" s="253" t="s">
        <v>3947</v>
      </c>
      <c r="E774" s="152">
        <v>522</v>
      </c>
      <c r="F774" s="254" t="s">
        <v>3954</v>
      </c>
      <c r="G774" s="153">
        <f t="shared" si="115"/>
        <v>385</v>
      </c>
      <c r="H774" s="256" t="s">
        <v>3980</v>
      </c>
      <c r="I774" s="153">
        <f t="shared" si="116"/>
        <v>307</v>
      </c>
      <c r="J774" s="255" t="s">
        <v>4018</v>
      </c>
      <c r="K774" s="153">
        <f t="shared" si="117"/>
        <v>114</v>
      </c>
      <c r="L774" s="154">
        <v>522</v>
      </c>
      <c r="M774" s="255" t="s">
        <v>4057</v>
      </c>
      <c r="N774" s="153">
        <f t="shared" si="118"/>
        <v>149</v>
      </c>
      <c r="O774" s="255" t="s">
        <v>4091</v>
      </c>
      <c r="P774" s="260">
        <v>4</v>
      </c>
      <c r="Q774" s="184">
        <v>43286</v>
      </c>
      <c r="R774" s="184">
        <v>43646</v>
      </c>
      <c r="S774" s="194">
        <f t="shared" si="125"/>
        <v>51.428571428571431</v>
      </c>
      <c r="T774" s="164">
        <v>0.05</v>
      </c>
      <c r="U774" s="249">
        <f t="shared" si="120"/>
        <v>2.5714285714285716</v>
      </c>
      <c r="V774" s="250">
        <f t="shared" si="121"/>
        <v>0</v>
      </c>
      <c r="W774" s="250">
        <f t="shared" si="122"/>
        <v>0</v>
      </c>
      <c r="X774" s="255" t="s">
        <v>4410</v>
      </c>
      <c r="Y774" s="155">
        <f t="shared" si="119"/>
        <v>383</v>
      </c>
      <c r="Z774" s="315" t="s">
        <v>36</v>
      </c>
      <c r="AA774" s="137" t="s">
        <v>4113</v>
      </c>
      <c r="AB774" s="166" t="str">
        <f t="shared" ca="1" si="124"/>
        <v>TÉRMINO</v>
      </c>
      <c r="AC774" s="407"/>
    </row>
    <row r="775" spans="1:33" ht="154.5" hidden="1" customHeight="1" x14ac:dyDescent="0.25">
      <c r="A775" s="149">
        <v>765</v>
      </c>
      <c r="B775" s="150" t="s">
        <v>4143</v>
      </c>
      <c r="C775" s="151" t="s">
        <v>32</v>
      </c>
      <c r="D775" s="253" t="s">
        <v>3948</v>
      </c>
      <c r="E775" s="152">
        <v>523</v>
      </c>
      <c r="F775" s="254" t="s">
        <v>3955</v>
      </c>
      <c r="G775" s="153">
        <f t="shared" si="115"/>
        <v>384</v>
      </c>
      <c r="H775" s="255" t="s">
        <v>3981</v>
      </c>
      <c r="I775" s="153">
        <f t="shared" si="116"/>
        <v>328</v>
      </c>
      <c r="J775" s="255" t="s">
        <v>4019</v>
      </c>
      <c r="K775" s="153">
        <f t="shared" si="117"/>
        <v>107</v>
      </c>
      <c r="L775" s="154">
        <v>523</v>
      </c>
      <c r="M775" s="255" t="s">
        <v>4058</v>
      </c>
      <c r="N775" s="153">
        <f t="shared" si="118"/>
        <v>208</v>
      </c>
      <c r="O775" s="255" t="s">
        <v>4092</v>
      </c>
      <c r="P775" s="260">
        <v>2</v>
      </c>
      <c r="Q775" s="193">
        <v>43282</v>
      </c>
      <c r="R775" s="193">
        <v>43646</v>
      </c>
      <c r="S775" s="194">
        <f t="shared" si="125"/>
        <v>52</v>
      </c>
      <c r="T775" s="456">
        <v>0.5</v>
      </c>
      <c r="U775" s="249">
        <f t="shared" si="120"/>
        <v>26</v>
      </c>
      <c r="V775" s="250">
        <f t="shared" si="121"/>
        <v>0</v>
      </c>
      <c r="W775" s="250">
        <f t="shared" si="122"/>
        <v>0</v>
      </c>
      <c r="X775" s="56" t="s">
        <v>4335</v>
      </c>
      <c r="Y775" s="155">
        <f t="shared" si="119"/>
        <v>94</v>
      </c>
      <c r="Z775" s="315" t="s">
        <v>2076</v>
      </c>
      <c r="AA775" s="137" t="s">
        <v>4113</v>
      </c>
      <c r="AB775" s="166" t="str">
        <f t="shared" ca="1" si="124"/>
        <v>TÉRMINO</v>
      </c>
      <c r="AC775" s="407"/>
    </row>
    <row r="776" spans="1:33" ht="174.75" hidden="1" customHeight="1" x14ac:dyDescent="0.25">
      <c r="A776" s="149">
        <v>766</v>
      </c>
      <c r="B776" s="150" t="s">
        <v>4144</v>
      </c>
      <c r="C776" s="151" t="s">
        <v>32</v>
      </c>
      <c r="D776" s="253" t="s">
        <v>3948</v>
      </c>
      <c r="E776" s="152">
        <v>524</v>
      </c>
      <c r="F776" s="254" t="s">
        <v>3956</v>
      </c>
      <c r="G776" s="153">
        <f t="shared" si="115"/>
        <v>385</v>
      </c>
      <c r="H776" s="255" t="s">
        <v>3982</v>
      </c>
      <c r="I776" s="153">
        <f t="shared" si="116"/>
        <v>249</v>
      </c>
      <c r="J776" s="255" t="s">
        <v>4020</v>
      </c>
      <c r="K776" s="153">
        <f t="shared" si="117"/>
        <v>293</v>
      </c>
      <c r="L776" s="154">
        <v>524</v>
      </c>
      <c r="M776" s="255" t="s">
        <v>4059</v>
      </c>
      <c r="N776" s="153">
        <f t="shared" si="118"/>
        <v>37</v>
      </c>
      <c r="O776" s="255" t="s">
        <v>4093</v>
      </c>
      <c r="P776" s="260">
        <v>1</v>
      </c>
      <c r="Q776" s="184">
        <v>43282</v>
      </c>
      <c r="R776" s="184">
        <v>43646</v>
      </c>
      <c r="S776" s="194">
        <f t="shared" si="125"/>
        <v>52</v>
      </c>
      <c r="T776" s="164">
        <v>0.15</v>
      </c>
      <c r="U776" s="249">
        <f t="shared" si="120"/>
        <v>7.8</v>
      </c>
      <c r="V776" s="250">
        <f t="shared" si="121"/>
        <v>0</v>
      </c>
      <c r="W776" s="250">
        <f t="shared" si="122"/>
        <v>0</v>
      </c>
      <c r="X776" s="462" t="s">
        <v>4374</v>
      </c>
      <c r="Y776" s="155">
        <f t="shared" si="119"/>
        <v>118</v>
      </c>
      <c r="Z776" s="315" t="s">
        <v>2076</v>
      </c>
      <c r="AA776" s="137" t="s">
        <v>4113</v>
      </c>
      <c r="AB776" s="166" t="str">
        <f t="shared" ca="1" si="124"/>
        <v>TÉRMINO</v>
      </c>
      <c r="AC776" s="407"/>
    </row>
    <row r="777" spans="1:33" ht="156.75" hidden="1" customHeight="1" x14ac:dyDescent="0.25">
      <c r="A777" s="149">
        <v>767</v>
      </c>
      <c r="B777" s="150" t="s">
        <v>4145</v>
      </c>
      <c r="C777" s="151" t="s">
        <v>32</v>
      </c>
      <c r="D777" s="253" t="s">
        <v>3948</v>
      </c>
      <c r="E777" s="152"/>
      <c r="F777" s="254" t="s">
        <v>3956</v>
      </c>
      <c r="G777" s="153">
        <f t="shared" si="115"/>
        <v>385</v>
      </c>
      <c r="H777" s="255" t="s">
        <v>3982</v>
      </c>
      <c r="I777" s="153">
        <f t="shared" si="116"/>
        <v>249</v>
      </c>
      <c r="J777" s="255" t="s">
        <v>4021</v>
      </c>
      <c r="K777" s="153">
        <f t="shared" si="117"/>
        <v>171</v>
      </c>
      <c r="L777" s="154"/>
      <c r="M777" s="255" t="s">
        <v>4060</v>
      </c>
      <c r="N777" s="153">
        <f t="shared" si="118"/>
        <v>19</v>
      </c>
      <c r="O777" s="255" t="s">
        <v>4094</v>
      </c>
      <c r="P777" s="260">
        <v>1</v>
      </c>
      <c r="Q777" s="184">
        <v>43282</v>
      </c>
      <c r="R777" s="184">
        <v>43646</v>
      </c>
      <c r="S777" s="194">
        <f t="shared" si="125"/>
        <v>52</v>
      </c>
      <c r="T777" s="164">
        <v>0.15</v>
      </c>
      <c r="U777" s="249">
        <f t="shared" si="120"/>
        <v>7.8</v>
      </c>
      <c r="V777" s="250">
        <f t="shared" si="121"/>
        <v>0</v>
      </c>
      <c r="W777" s="250">
        <f t="shared" si="122"/>
        <v>0</v>
      </c>
      <c r="X777" s="462" t="s">
        <v>4374</v>
      </c>
      <c r="Y777" s="155">
        <f t="shared" si="119"/>
        <v>118</v>
      </c>
      <c r="Z777" s="315" t="s">
        <v>2076</v>
      </c>
      <c r="AA777" s="137" t="s">
        <v>4113</v>
      </c>
      <c r="AB777" s="166" t="str">
        <f t="shared" ca="1" si="124"/>
        <v>TÉRMINO</v>
      </c>
      <c r="AC777" s="407"/>
    </row>
    <row r="778" spans="1:33" ht="146.25" hidden="1" customHeight="1" x14ac:dyDescent="0.25">
      <c r="A778" s="149">
        <v>768</v>
      </c>
      <c r="B778" s="289" t="s">
        <v>4146</v>
      </c>
      <c r="C778" s="290" t="s">
        <v>32</v>
      </c>
      <c r="D778" s="291" t="s">
        <v>3948</v>
      </c>
      <c r="E778" s="152">
        <v>525</v>
      </c>
      <c r="F778" s="280" t="s">
        <v>3957</v>
      </c>
      <c r="G778" s="153">
        <f t="shared" si="115"/>
        <v>384</v>
      </c>
      <c r="H778" s="276" t="s">
        <v>3983</v>
      </c>
      <c r="I778" s="153">
        <f t="shared" si="116"/>
        <v>211</v>
      </c>
      <c r="J778" s="255" t="s">
        <v>4394</v>
      </c>
      <c r="K778" s="153">
        <f t="shared" si="117"/>
        <v>308</v>
      </c>
      <c r="L778" s="154">
        <v>525</v>
      </c>
      <c r="M778" s="255" t="s">
        <v>4394</v>
      </c>
      <c r="N778" s="153">
        <f t="shared" si="118"/>
        <v>308</v>
      </c>
      <c r="O778" s="276" t="s">
        <v>4395</v>
      </c>
      <c r="P778" s="277">
        <v>2</v>
      </c>
      <c r="Q778" s="278">
        <v>43312</v>
      </c>
      <c r="R778" s="278">
        <v>43511</v>
      </c>
      <c r="S778" s="279">
        <f t="shared" si="125"/>
        <v>28.428571428571427</v>
      </c>
      <c r="T778" s="463">
        <v>1</v>
      </c>
      <c r="U778" s="274">
        <f t="shared" si="120"/>
        <v>28.428571428571427</v>
      </c>
      <c r="V778" s="275">
        <f t="shared" si="121"/>
        <v>0</v>
      </c>
      <c r="W778" s="275">
        <f t="shared" si="122"/>
        <v>0</v>
      </c>
      <c r="X778" s="455" t="s">
        <v>4365</v>
      </c>
      <c r="Y778" s="155">
        <f t="shared" si="119"/>
        <v>175</v>
      </c>
      <c r="Z778" s="315" t="s">
        <v>2076</v>
      </c>
      <c r="AA778" s="137" t="s">
        <v>4113</v>
      </c>
      <c r="AB778" s="166" t="str">
        <f t="shared" ca="1" si="124"/>
        <v>VENCIDO</v>
      </c>
      <c r="AC778" s="407"/>
      <c r="AG778" s="165"/>
    </row>
    <row r="779" spans="1:33" ht="165.75" hidden="1" customHeight="1" x14ac:dyDescent="0.25">
      <c r="A779" s="149">
        <v>769</v>
      </c>
      <c r="B779" s="150" t="s">
        <v>4147</v>
      </c>
      <c r="C779" s="151" t="s">
        <v>32</v>
      </c>
      <c r="D779" s="253" t="s">
        <v>3947</v>
      </c>
      <c r="E779" s="152">
        <v>526</v>
      </c>
      <c r="F779" s="254" t="s">
        <v>3958</v>
      </c>
      <c r="G779" s="153">
        <f t="shared" ref="G779:G834" si="126">LEN(F779)</f>
        <v>385</v>
      </c>
      <c r="H779" s="255" t="s">
        <v>3984</v>
      </c>
      <c r="I779" s="153">
        <f t="shared" ref="I779:I834" si="127">LEN(H779)</f>
        <v>256</v>
      </c>
      <c r="J779" s="255" t="s">
        <v>4022</v>
      </c>
      <c r="K779" s="153">
        <f t="shared" ref="K779:K834" si="128">LEN(J779)</f>
        <v>55</v>
      </c>
      <c r="L779" s="154">
        <v>526</v>
      </c>
      <c r="M779" s="255" t="s">
        <v>4061</v>
      </c>
      <c r="N779" s="153">
        <f t="shared" ref="N779:N834" si="129">LEN(M779)</f>
        <v>143</v>
      </c>
      <c r="O779" s="255" t="s">
        <v>4095</v>
      </c>
      <c r="P779" s="260">
        <v>3</v>
      </c>
      <c r="Q779" s="184">
        <v>43282</v>
      </c>
      <c r="R779" s="184">
        <v>43646</v>
      </c>
      <c r="S779" s="194">
        <f t="shared" si="125"/>
        <v>52</v>
      </c>
      <c r="T779" s="456">
        <v>0.7</v>
      </c>
      <c r="U779" s="249">
        <f t="shared" si="120"/>
        <v>36.4</v>
      </c>
      <c r="V779" s="250">
        <f t="shared" si="121"/>
        <v>0</v>
      </c>
      <c r="W779" s="250">
        <f t="shared" si="122"/>
        <v>0</v>
      </c>
      <c r="X779" s="457" t="s">
        <v>4366</v>
      </c>
      <c r="Y779" s="155">
        <f t="shared" ref="Y779:Y834" si="130">LEN(X779)</f>
        <v>327</v>
      </c>
      <c r="Z779" s="315" t="s">
        <v>2076</v>
      </c>
      <c r="AA779" s="137" t="s">
        <v>4113</v>
      </c>
      <c r="AB779" s="166" t="str">
        <f t="shared" ca="1" si="124"/>
        <v>TÉRMINO</v>
      </c>
      <c r="AC779" s="407"/>
    </row>
    <row r="780" spans="1:33" ht="158.25" hidden="1" customHeight="1" x14ac:dyDescent="0.25">
      <c r="A780" s="149">
        <v>770</v>
      </c>
      <c r="B780" s="371" t="s">
        <v>4148</v>
      </c>
      <c r="C780" s="372" t="s">
        <v>32</v>
      </c>
      <c r="D780" s="383" t="s">
        <v>3947</v>
      </c>
      <c r="E780" s="152">
        <v>527</v>
      </c>
      <c r="F780" s="385" t="s">
        <v>3959</v>
      </c>
      <c r="G780" s="153">
        <f t="shared" si="126"/>
        <v>385</v>
      </c>
      <c r="H780" s="405" t="s">
        <v>3985</v>
      </c>
      <c r="I780" s="153">
        <f t="shared" si="127"/>
        <v>241</v>
      </c>
      <c r="J780" s="389" t="s">
        <v>4023</v>
      </c>
      <c r="K780" s="153">
        <f t="shared" si="128"/>
        <v>120</v>
      </c>
      <c r="L780" s="154">
        <v>527</v>
      </c>
      <c r="M780" s="389" t="s">
        <v>4062</v>
      </c>
      <c r="N780" s="153">
        <f t="shared" si="129"/>
        <v>47</v>
      </c>
      <c r="O780" s="389" t="s">
        <v>4096</v>
      </c>
      <c r="P780" s="402">
        <v>7</v>
      </c>
      <c r="Q780" s="387">
        <v>43286</v>
      </c>
      <c r="R780" s="387">
        <v>43311</v>
      </c>
      <c r="S780" s="388">
        <f t="shared" si="125"/>
        <v>3.5714285714285716</v>
      </c>
      <c r="T780" s="164">
        <v>1</v>
      </c>
      <c r="U780" s="379">
        <f t="shared" si="120"/>
        <v>3.5714285714285716</v>
      </c>
      <c r="V780" s="380">
        <f t="shared" si="121"/>
        <v>0</v>
      </c>
      <c r="W780" s="380">
        <f t="shared" si="122"/>
        <v>0</v>
      </c>
      <c r="X780" s="389" t="s">
        <v>4312</v>
      </c>
      <c r="Y780" s="155">
        <f t="shared" si="130"/>
        <v>126</v>
      </c>
      <c r="Z780" s="315" t="s">
        <v>1528</v>
      </c>
      <c r="AA780" s="137" t="s">
        <v>4113</v>
      </c>
      <c r="AB780" s="163" t="s">
        <v>3886</v>
      </c>
      <c r="AC780" s="407" t="s">
        <v>4315</v>
      </c>
    </row>
    <row r="781" spans="1:33" ht="153" hidden="1" customHeight="1" x14ac:dyDescent="0.25">
      <c r="A781" s="149">
        <v>771</v>
      </c>
      <c r="B781" s="371" t="s">
        <v>4149</v>
      </c>
      <c r="C781" s="372" t="s">
        <v>32</v>
      </c>
      <c r="D781" s="383" t="s">
        <v>3947</v>
      </c>
      <c r="E781" s="152"/>
      <c r="F781" s="385" t="s">
        <v>3959</v>
      </c>
      <c r="G781" s="153">
        <f t="shared" si="126"/>
        <v>385</v>
      </c>
      <c r="H781" s="405" t="s">
        <v>3985</v>
      </c>
      <c r="I781" s="153">
        <f t="shared" si="127"/>
        <v>241</v>
      </c>
      <c r="J781" s="389" t="s">
        <v>4024</v>
      </c>
      <c r="K781" s="153">
        <f t="shared" si="128"/>
        <v>175</v>
      </c>
      <c r="L781" s="154"/>
      <c r="M781" s="389" t="s">
        <v>4063</v>
      </c>
      <c r="N781" s="153">
        <f t="shared" si="129"/>
        <v>29</v>
      </c>
      <c r="O781" s="389" t="s">
        <v>4097</v>
      </c>
      <c r="P781" s="402">
        <v>10</v>
      </c>
      <c r="Q781" s="387">
        <v>43286</v>
      </c>
      <c r="R781" s="387">
        <v>43311</v>
      </c>
      <c r="S781" s="388">
        <f t="shared" si="125"/>
        <v>3.5714285714285716</v>
      </c>
      <c r="T781" s="164">
        <v>1</v>
      </c>
      <c r="U781" s="379">
        <f t="shared" si="120"/>
        <v>3.5714285714285716</v>
      </c>
      <c r="V781" s="380">
        <f t="shared" si="121"/>
        <v>0</v>
      </c>
      <c r="W781" s="380">
        <f t="shared" si="122"/>
        <v>0</v>
      </c>
      <c r="X781" s="389" t="s">
        <v>4313</v>
      </c>
      <c r="Y781" s="155">
        <f t="shared" si="130"/>
        <v>68</v>
      </c>
      <c r="Z781" s="315" t="s">
        <v>1528</v>
      </c>
      <c r="AA781" s="137" t="s">
        <v>4113</v>
      </c>
      <c r="AB781" s="163" t="s">
        <v>3886</v>
      </c>
      <c r="AC781" s="407" t="s">
        <v>4315</v>
      </c>
    </row>
    <row r="782" spans="1:33" ht="156.75" hidden="1" customHeight="1" x14ac:dyDescent="0.25">
      <c r="A782" s="149">
        <v>772</v>
      </c>
      <c r="B782" s="371" t="s">
        <v>4150</v>
      </c>
      <c r="C782" s="372" t="s">
        <v>32</v>
      </c>
      <c r="D782" s="383" t="s">
        <v>3947</v>
      </c>
      <c r="E782" s="152"/>
      <c r="F782" s="385" t="s">
        <v>3959</v>
      </c>
      <c r="G782" s="153">
        <f t="shared" si="126"/>
        <v>385</v>
      </c>
      <c r="H782" s="405" t="s">
        <v>3985</v>
      </c>
      <c r="I782" s="153">
        <f t="shared" si="127"/>
        <v>241</v>
      </c>
      <c r="J782" s="389" t="s">
        <v>4025</v>
      </c>
      <c r="K782" s="153">
        <f t="shared" si="128"/>
        <v>119</v>
      </c>
      <c r="L782" s="154"/>
      <c r="M782" s="389" t="s">
        <v>4064</v>
      </c>
      <c r="N782" s="153">
        <f t="shared" si="129"/>
        <v>48</v>
      </c>
      <c r="O782" s="389" t="s">
        <v>4098</v>
      </c>
      <c r="P782" s="402">
        <v>1</v>
      </c>
      <c r="Q782" s="387">
        <v>43286</v>
      </c>
      <c r="R782" s="387">
        <v>43311</v>
      </c>
      <c r="S782" s="388">
        <f t="shared" si="125"/>
        <v>3.5714285714285716</v>
      </c>
      <c r="T782" s="164">
        <v>1</v>
      </c>
      <c r="U782" s="379">
        <f t="shared" si="120"/>
        <v>3.5714285714285716</v>
      </c>
      <c r="V782" s="380">
        <f t="shared" si="121"/>
        <v>0</v>
      </c>
      <c r="W782" s="380">
        <f t="shared" si="122"/>
        <v>0</v>
      </c>
      <c r="X782" s="389" t="s">
        <v>4314</v>
      </c>
      <c r="Y782" s="155">
        <f t="shared" si="130"/>
        <v>147</v>
      </c>
      <c r="Z782" s="315" t="s">
        <v>1528</v>
      </c>
      <c r="AA782" s="137" t="s">
        <v>4113</v>
      </c>
      <c r="AB782" s="163" t="s">
        <v>3886</v>
      </c>
      <c r="AC782" s="407" t="s">
        <v>4315</v>
      </c>
    </row>
    <row r="783" spans="1:33" ht="165.75" hidden="1" customHeight="1" x14ac:dyDescent="0.25">
      <c r="A783" s="149">
        <v>773</v>
      </c>
      <c r="B783" s="310" t="s">
        <v>4151</v>
      </c>
      <c r="C783" s="311" t="s">
        <v>32</v>
      </c>
      <c r="D783" s="312" t="s">
        <v>3947</v>
      </c>
      <c r="E783" s="152">
        <v>528</v>
      </c>
      <c r="F783" s="280" t="s">
        <v>3960</v>
      </c>
      <c r="G783" s="153">
        <f t="shared" si="126"/>
        <v>386</v>
      </c>
      <c r="H783" s="313" t="s">
        <v>3986</v>
      </c>
      <c r="I783" s="153">
        <f t="shared" si="127"/>
        <v>271</v>
      </c>
      <c r="J783" s="276" t="s">
        <v>4026</v>
      </c>
      <c r="K783" s="153">
        <f t="shared" si="128"/>
        <v>242</v>
      </c>
      <c r="L783" s="154">
        <v>528</v>
      </c>
      <c r="M783" s="276" t="s">
        <v>4065</v>
      </c>
      <c r="N783" s="153">
        <f t="shared" si="129"/>
        <v>329</v>
      </c>
      <c r="O783" s="276" t="s">
        <v>4099</v>
      </c>
      <c r="P783" s="277">
        <v>3</v>
      </c>
      <c r="Q783" s="309">
        <v>43286</v>
      </c>
      <c r="R783" s="309">
        <v>43342</v>
      </c>
      <c r="S783" s="279">
        <f t="shared" si="125"/>
        <v>8</v>
      </c>
      <c r="T783" s="164">
        <v>1</v>
      </c>
      <c r="U783" s="274">
        <f t="shared" si="120"/>
        <v>8</v>
      </c>
      <c r="V783" s="275">
        <f t="shared" si="121"/>
        <v>0</v>
      </c>
      <c r="W783" s="275">
        <f t="shared" si="122"/>
        <v>0</v>
      </c>
      <c r="X783" s="276" t="s">
        <v>4210</v>
      </c>
      <c r="Y783" s="155">
        <f t="shared" si="130"/>
        <v>191</v>
      </c>
      <c r="Z783" s="315" t="s">
        <v>648</v>
      </c>
      <c r="AA783" s="137" t="s">
        <v>4113</v>
      </c>
      <c r="AB783" s="163" t="s">
        <v>3886</v>
      </c>
      <c r="AC783" s="407"/>
    </row>
    <row r="784" spans="1:33" ht="160.5" hidden="1" customHeight="1" x14ac:dyDescent="0.25">
      <c r="A784" s="149">
        <v>774</v>
      </c>
      <c r="B784" s="150" t="s">
        <v>4152</v>
      </c>
      <c r="C784" s="151" t="s">
        <v>32</v>
      </c>
      <c r="D784" s="253" t="s">
        <v>3947</v>
      </c>
      <c r="E784" s="152">
        <v>529</v>
      </c>
      <c r="F784" s="254" t="s">
        <v>3961</v>
      </c>
      <c r="G784" s="153">
        <f t="shared" si="126"/>
        <v>386</v>
      </c>
      <c r="H784" s="255" t="s">
        <v>3987</v>
      </c>
      <c r="I784" s="153">
        <f t="shared" si="127"/>
        <v>381</v>
      </c>
      <c r="J784" s="255" t="s">
        <v>4027</v>
      </c>
      <c r="K784" s="153">
        <f t="shared" si="128"/>
        <v>155</v>
      </c>
      <c r="L784" s="154">
        <v>529</v>
      </c>
      <c r="M784" s="257" t="s">
        <v>4066</v>
      </c>
      <c r="N784" s="153">
        <f t="shared" si="129"/>
        <v>26</v>
      </c>
      <c r="O784" s="257" t="s">
        <v>4100</v>
      </c>
      <c r="P784" s="260">
        <v>1</v>
      </c>
      <c r="Q784" s="184">
        <v>43286</v>
      </c>
      <c r="R784" s="184">
        <v>43651</v>
      </c>
      <c r="S784" s="194">
        <f t="shared" si="125"/>
        <v>52.142857142857146</v>
      </c>
      <c r="T784" s="164">
        <v>0</v>
      </c>
      <c r="U784" s="249">
        <f t="shared" ref="U784:U834" si="131">+S784*T784</f>
        <v>0</v>
      </c>
      <c r="V784" s="250">
        <f t="shared" ref="V784:V834" si="132">IF(R784&lt;=$C$5,U784,0)</f>
        <v>0</v>
      </c>
      <c r="W784" s="250">
        <f t="shared" ref="W784:W834" si="133">IF($C$5&gt;=R784,S784,0)</f>
        <v>0</v>
      </c>
      <c r="X784" s="255" t="s">
        <v>3929</v>
      </c>
      <c r="Y784" s="155">
        <f t="shared" si="130"/>
        <v>133</v>
      </c>
      <c r="Z784" s="315" t="s">
        <v>47</v>
      </c>
      <c r="AA784" s="137" t="s">
        <v>4113</v>
      </c>
      <c r="AB784" s="166" t="str">
        <f t="shared" ref="AB784:AB790" ca="1" si="134">IF($AD$1&gt;=R784,"VENCIDO","TÉRMINO")</f>
        <v>TÉRMINO</v>
      </c>
      <c r="AC784" s="407"/>
    </row>
    <row r="785" spans="1:29" ht="158.25" hidden="1" customHeight="1" x14ac:dyDescent="0.25">
      <c r="A785" s="149">
        <v>775</v>
      </c>
      <c r="B785" s="150" t="s">
        <v>4153</v>
      </c>
      <c r="C785" s="151" t="s">
        <v>32</v>
      </c>
      <c r="D785" s="253" t="s">
        <v>3947</v>
      </c>
      <c r="E785" s="152"/>
      <c r="F785" s="254" t="s">
        <v>3961</v>
      </c>
      <c r="G785" s="153">
        <f t="shared" si="126"/>
        <v>386</v>
      </c>
      <c r="H785" s="255" t="s">
        <v>3987</v>
      </c>
      <c r="I785" s="153">
        <f t="shared" si="127"/>
        <v>381</v>
      </c>
      <c r="J785" s="255" t="s">
        <v>4028</v>
      </c>
      <c r="K785" s="153">
        <f t="shared" si="128"/>
        <v>120</v>
      </c>
      <c r="L785" s="154"/>
      <c r="M785" s="257" t="s">
        <v>4067</v>
      </c>
      <c r="N785" s="153">
        <f t="shared" si="129"/>
        <v>32</v>
      </c>
      <c r="O785" s="257" t="s">
        <v>4101</v>
      </c>
      <c r="P785" s="260">
        <v>1</v>
      </c>
      <c r="Q785" s="184">
        <v>43286</v>
      </c>
      <c r="R785" s="184">
        <v>43651</v>
      </c>
      <c r="S785" s="194">
        <f t="shared" si="125"/>
        <v>52.142857142857146</v>
      </c>
      <c r="T785" s="164">
        <v>0</v>
      </c>
      <c r="U785" s="249">
        <f t="shared" si="131"/>
        <v>0</v>
      </c>
      <c r="V785" s="250">
        <f t="shared" si="132"/>
        <v>0</v>
      </c>
      <c r="W785" s="250">
        <f t="shared" si="133"/>
        <v>0</v>
      </c>
      <c r="X785" s="255" t="s">
        <v>3929</v>
      </c>
      <c r="Y785" s="155">
        <f t="shared" si="130"/>
        <v>133</v>
      </c>
      <c r="Z785" s="315" t="s">
        <v>47</v>
      </c>
      <c r="AA785" s="137" t="s">
        <v>4113</v>
      </c>
      <c r="AB785" s="166" t="str">
        <f t="shared" ca="1" si="134"/>
        <v>TÉRMINO</v>
      </c>
      <c r="AC785" s="407"/>
    </row>
    <row r="786" spans="1:29" ht="177" hidden="1" customHeight="1" x14ac:dyDescent="0.25">
      <c r="A786" s="149">
        <v>776</v>
      </c>
      <c r="B786" s="150" t="s">
        <v>4154</v>
      </c>
      <c r="C786" s="151" t="s">
        <v>32</v>
      </c>
      <c r="D786" s="253" t="s">
        <v>3947</v>
      </c>
      <c r="E786" s="152">
        <v>530</v>
      </c>
      <c r="F786" s="254" t="s">
        <v>3962</v>
      </c>
      <c r="G786" s="153">
        <f t="shared" si="126"/>
        <v>386</v>
      </c>
      <c r="H786" s="182" t="s">
        <v>3988</v>
      </c>
      <c r="I786" s="153">
        <f t="shared" si="127"/>
        <v>369</v>
      </c>
      <c r="J786" s="255" t="s">
        <v>4029</v>
      </c>
      <c r="K786" s="153">
        <f t="shared" si="128"/>
        <v>317</v>
      </c>
      <c r="L786" s="154">
        <v>530</v>
      </c>
      <c r="M786" s="258" t="s">
        <v>4068</v>
      </c>
      <c r="N786" s="153">
        <f t="shared" si="129"/>
        <v>205</v>
      </c>
      <c r="O786" s="258" t="s">
        <v>4102</v>
      </c>
      <c r="P786" s="260">
        <v>1</v>
      </c>
      <c r="Q786" s="193">
        <v>43313</v>
      </c>
      <c r="R786" s="193">
        <v>43676</v>
      </c>
      <c r="S786" s="194">
        <f t="shared" si="125"/>
        <v>51.857142857142854</v>
      </c>
      <c r="T786" s="164">
        <v>0.15</v>
      </c>
      <c r="U786" s="249">
        <f t="shared" si="131"/>
        <v>7.7785714285714276</v>
      </c>
      <c r="V786" s="250">
        <f t="shared" si="132"/>
        <v>0</v>
      </c>
      <c r="W786" s="250">
        <f t="shared" si="133"/>
        <v>0</v>
      </c>
      <c r="X786" s="462" t="s">
        <v>4375</v>
      </c>
      <c r="Y786" s="155">
        <f t="shared" si="130"/>
        <v>119</v>
      </c>
      <c r="Z786" s="315" t="s">
        <v>4118</v>
      </c>
      <c r="AA786" s="137" t="s">
        <v>4113</v>
      </c>
      <c r="AB786" s="162" t="str">
        <f t="shared" ca="1" si="134"/>
        <v>TÉRMINO</v>
      </c>
      <c r="AC786" s="407"/>
    </row>
    <row r="787" spans="1:29" ht="155.25" hidden="1" customHeight="1" x14ac:dyDescent="0.25">
      <c r="A787" s="149">
        <v>777</v>
      </c>
      <c r="B787" s="150" t="s">
        <v>4155</v>
      </c>
      <c r="C787" s="151" t="s">
        <v>32</v>
      </c>
      <c r="D787" s="253" t="s">
        <v>3947</v>
      </c>
      <c r="E787" s="152">
        <v>531</v>
      </c>
      <c r="F787" s="254" t="s">
        <v>3963</v>
      </c>
      <c r="G787" s="153">
        <f t="shared" si="126"/>
        <v>385</v>
      </c>
      <c r="H787" s="254" t="s">
        <v>3989</v>
      </c>
      <c r="I787" s="153">
        <f t="shared" si="127"/>
        <v>389</v>
      </c>
      <c r="J787" s="256" t="s">
        <v>4030</v>
      </c>
      <c r="K787" s="153">
        <f t="shared" si="128"/>
        <v>69</v>
      </c>
      <c r="L787" s="154">
        <v>531</v>
      </c>
      <c r="M787" s="257" t="s">
        <v>4069</v>
      </c>
      <c r="N787" s="153">
        <f t="shared" si="129"/>
        <v>60</v>
      </c>
      <c r="O787" s="257" t="s">
        <v>4103</v>
      </c>
      <c r="P787" s="194">
        <v>2</v>
      </c>
      <c r="Q787" s="193">
        <v>43286</v>
      </c>
      <c r="R787" s="193">
        <v>43646</v>
      </c>
      <c r="S787" s="194">
        <f t="shared" si="125"/>
        <v>51.428571428571431</v>
      </c>
      <c r="T787" s="164">
        <v>0.15</v>
      </c>
      <c r="U787" s="249">
        <f t="shared" si="131"/>
        <v>7.7142857142857144</v>
      </c>
      <c r="V787" s="250">
        <f t="shared" si="132"/>
        <v>0</v>
      </c>
      <c r="W787" s="250">
        <f t="shared" si="133"/>
        <v>0</v>
      </c>
      <c r="X787" s="462" t="s">
        <v>4375</v>
      </c>
      <c r="Y787" s="155">
        <f t="shared" si="130"/>
        <v>119</v>
      </c>
      <c r="Z787" s="459" t="s">
        <v>4119</v>
      </c>
      <c r="AA787" s="137" t="s">
        <v>4113</v>
      </c>
      <c r="AB787" s="162" t="str">
        <f t="shared" ca="1" si="134"/>
        <v>TÉRMINO</v>
      </c>
      <c r="AC787" s="407"/>
    </row>
    <row r="788" spans="1:29" ht="151.5" hidden="1" customHeight="1" x14ac:dyDescent="0.25">
      <c r="A788" s="149">
        <v>778</v>
      </c>
      <c r="B788" s="150" t="s">
        <v>4156</v>
      </c>
      <c r="C788" s="151" t="s">
        <v>32</v>
      </c>
      <c r="D788" s="253" t="s">
        <v>3948</v>
      </c>
      <c r="E788" s="152">
        <v>532</v>
      </c>
      <c r="F788" s="198" t="s">
        <v>3964</v>
      </c>
      <c r="G788" s="153">
        <f t="shared" si="126"/>
        <v>385</v>
      </c>
      <c r="H788" s="254" t="s">
        <v>3990</v>
      </c>
      <c r="I788" s="153">
        <f t="shared" si="127"/>
        <v>326</v>
      </c>
      <c r="J788" s="198" t="s">
        <v>4031</v>
      </c>
      <c r="K788" s="153">
        <f t="shared" si="128"/>
        <v>144</v>
      </c>
      <c r="L788" s="154">
        <v>532</v>
      </c>
      <c r="M788" s="259" t="s">
        <v>4070</v>
      </c>
      <c r="N788" s="153">
        <f t="shared" si="129"/>
        <v>131</v>
      </c>
      <c r="O788" s="258" t="s">
        <v>4104</v>
      </c>
      <c r="P788" s="199">
        <v>1</v>
      </c>
      <c r="Q788" s="193">
        <v>43286</v>
      </c>
      <c r="R788" s="193">
        <v>43646</v>
      </c>
      <c r="S788" s="194">
        <f t="shared" si="125"/>
        <v>51.428571428571431</v>
      </c>
      <c r="T788" s="164">
        <v>0</v>
      </c>
      <c r="U788" s="249">
        <f t="shared" si="131"/>
        <v>0</v>
      </c>
      <c r="V788" s="250">
        <f t="shared" si="132"/>
        <v>0</v>
      </c>
      <c r="W788" s="250">
        <f t="shared" si="133"/>
        <v>0</v>
      </c>
      <c r="X788" s="255" t="s">
        <v>3929</v>
      </c>
      <c r="Y788" s="155">
        <f t="shared" si="130"/>
        <v>133</v>
      </c>
      <c r="Z788" s="315" t="s">
        <v>3136</v>
      </c>
      <c r="AA788" s="137" t="s">
        <v>4113</v>
      </c>
      <c r="AB788" s="166" t="str">
        <f t="shared" ca="1" si="134"/>
        <v>TÉRMINO</v>
      </c>
      <c r="AC788" s="407"/>
    </row>
    <row r="789" spans="1:29" ht="145.5" hidden="1" customHeight="1" x14ac:dyDescent="0.25">
      <c r="A789" s="149">
        <v>779</v>
      </c>
      <c r="B789" s="150" t="s">
        <v>4157</v>
      </c>
      <c r="C789" s="151" t="s">
        <v>32</v>
      </c>
      <c r="D789" s="253" t="s">
        <v>3948</v>
      </c>
      <c r="E789" s="152">
        <v>533</v>
      </c>
      <c r="F789" s="198" t="s">
        <v>3965</v>
      </c>
      <c r="G789" s="153">
        <f t="shared" si="126"/>
        <v>385</v>
      </c>
      <c r="H789" s="254" t="s">
        <v>3991</v>
      </c>
      <c r="I789" s="153">
        <f t="shared" si="127"/>
        <v>207</v>
      </c>
      <c r="J789" s="198" t="s">
        <v>4032</v>
      </c>
      <c r="K789" s="153">
        <f t="shared" si="128"/>
        <v>120</v>
      </c>
      <c r="L789" s="154">
        <v>533</v>
      </c>
      <c r="M789" s="198" t="s">
        <v>4071</v>
      </c>
      <c r="N789" s="153">
        <f t="shared" si="129"/>
        <v>25</v>
      </c>
      <c r="O789" s="198" t="s">
        <v>4105</v>
      </c>
      <c r="P789" s="199">
        <v>1</v>
      </c>
      <c r="Q789" s="193">
        <v>43286</v>
      </c>
      <c r="R789" s="193">
        <v>43646</v>
      </c>
      <c r="S789" s="194">
        <f t="shared" si="125"/>
        <v>51.428571428571431</v>
      </c>
      <c r="T789" s="164">
        <v>0.15</v>
      </c>
      <c r="U789" s="249">
        <f t="shared" si="131"/>
        <v>7.7142857142857144</v>
      </c>
      <c r="V789" s="250">
        <f t="shared" si="132"/>
        <v>0</v>
      </c>
      <c r="W789" s="250">
        <f t="shared" si="133"/>
        <v>0</v>
      </c>
      <c r="X789" s="462" t="s">
        <v>4374</v>
      </c>
      <c r="Y789" s="155">
        <f t="shared" si="130"/>
        <v>118</v>
      </c>
      <c r="Z789" s="315" t="s">
        <v>2076</v>
      </c>
      <c r="AA789" s="137" t="s">
        <v>4113</v>
      </c>
      <c r="AB789" s="162" t="str">
        <f t="shared" ca="1" si="134"/>
        <v>TÉRMINO</v>
      </c>
      <c r="AC789" s="407"/>
    </row>
    <row r="790" spans="1:29" ht="141.75" hidden="1" customHeight="1" x14ac:dyDescent="0.25">
      <c r="A790" s="149">
        <v>780</v>
      </c>
      <c r="B790" s="150" t="s">
        <v>4158</v>
      </c>
      <c r="C790" s="151" t="s">
        <v>32</v>
      </c>
      <c r="D790" s="253" t="s">
        <v>3947</v>
      </c>
      <c r="E790" s="152">
        <v>534</v>
      </c>
      <c r="F790" s="198" t="s">
        <v>3966</v>
      </c>
      <c r="G790" s="153">
        <f t="shared" si="126"/>
        <v>384</v>
      </c>
      <c r="H790" s="254" t="s">
        <v>3992</v>
      </c>
      <c r="I790" s="153">
        <f t="shared" si="127"/>
        <v>275</v>
      </c>
      <c r="J790" s="198" t="s">
        <v>4033</v>
      </c>
      <c r="K790" s="153">
        <f t="shared" si="128"/>
        <v>331</v>
      </c>
      <c r="L790" s="154">
        <v>534</v>
      </c>
      <c r="M790" s="259" t="s">
        <v>4068</v>
      </c>
      <c r="N790" s="153">
        <f t="shared" si="129"/>
        <v>205</v>
      </c>
      <c r="O790" s="259" t="s">
        <v>4102</v>
      </c>
      <c r="P790" s="199">
        <v>1</v>
      </c>
      <c r="Q790" s="193">
        <v>43286</v>
      </c>
      <c r="R790" s="193">
        <v>43646</v>
      </c>
      <c r="S790" s="194">
        <f t="shared" si="125"/>
        <v>51.428571428571431</v>
      </c>
      <c r="T790" s="463">
        <v>0.5</v>
      </c>
      <c r="U790" s="249">
        <f t="shared" si="131"/>
        <v>25.714285714285715</v>
      </c>
      <c r="V790" s="250">
        <f t="shared" si="132"/>
        <v>0</v>
      </c>
      <c r="W790" s="250">
        <f t="shared" si="133"/>
        <v>0</v>
      </c>
      <c r="X790" s="255" t="s">
        <v>3929</v>
      </c>
      <c r="Y790" s="155">
        <f t="shared" si="130"/>
        <v>133</v>
      </c>
      <c r="Z790" s="315" t="s">
        <v>3136</v>
      </c>
      <c r="AA790" s="137" t="s">
        <v>4113</v>
      </c>
      <c r="AB790" s="162" t="str">
        <f t="shared" ca="1" si="134"/>
        <v>TÉRMINO</v>
      </c>
      <c r="AC790" s="407"/>
    </row>
    <row r="791" spans="1:29" ht="150.75" hidden="1" customHeight="1" x14ac:dyDescent="0.25">
      <c r="A791" s="149">
        <v>781</v>
      </c>
      <c r="B791" s="371" t="s">
        <v>4159</v>
      </c>
      <c r="C791" s="372" t="s">
        <v>32</v>
      </c>
      <c r="D791" s="383" t="s">
        <v>3947</v>
      </c>
      <c r="E791" s="152"/>
      <c r="F791" s="384" t="s">
        <v>3966</v>
      </c>
      <c r="G791" s="153">
        <f t="shared" si="126"/>
        <v>384</v>
      </c>
      <c r="H791" s="385" t="s">
        <v>3992</v>
      </c>
      <c r="I791" s="153">
        <f t="shared" si="127"/>
        <v>275</v>
      </c>
      <c r="J791" s="384" t="s">
        <v>4034</v>
      </c>
      <c r="K791" s="153">
        <f t="shared" si="128"/>
        <v>49</v>
      </c>
      <c r="L791" s="154"/>
      <c r="M791" s="384" t="s">
        <v>4072</v>
      </c>
      <c r="N791" s="153">
        <f t="shared" si="129"/>
        <v>70</v>
      </c>
      <c r="O791" s="384" t="s">
        <v>4301</v>
      </c>
      <c r="P791" s="386">
        <v>1</v>
      </c>
      <c r="Q791" s="387">
        <v>43286</v>
      </c>
      <c r="R791" s="387">
        <v>43464</v>
      </c>
      <c r="S791" s="388">
        <f t="shared" si="125"/>
        <v>25.428571428571427</v>
      </c>
      <c r="T791" s="164">
        <v>1</v>
      </c>
      <c r="U791" s="379">
        <f t="shared" si="131"/>
        <v>25.428571428571427</v>
      </c>
      <c r="V791" s="380">
        <f t="shared" si="132"/>
        <v>0</v>
      </c>
      <c r="W791" s="380">
        <f t="shared" si="133"/>
        <v>0</v>
      </c>
      <c r="X791" s="389" t="s">
        <v>4302</v>
      </c>
      <c r="Y791" s="155">
        <f t="shared" si="130"/>
        <v>135</v>
      </c>
      <c r="Z791" s="315" t="s">
        <v>3136</v>
      </c>
      <c r="AA791" s="137" t="s">
        <v>4113</v>
      </c>
      <c r="AB791" s="163" t="s">
        <v>3886</v>
      </c>
      <c r="AC791" s="406" t="s">
        <v>4319</v>
      </c>
    </row>
    <row r="792" spans="1:29" ht="146.25" hidden="1" customHeight="1" x14ac:dyDescent="0.25">
      <c r="A792" s="149">
        <v>782</v>
      </c>
      <c r="B792" s="150" t="s">
        <v>4160</v>
      </c>
      <c r="C792" s="151" t="s">
        <v>32</v>
      </c>
      <c r="D792" s="253" t="s">
        <v>3947</v>
      </c>
      <c r="E792" s="152"/>
      <c r="F792" s="198" t="s">
        <v>3966</v>
      </c>
      <c r="G792" s="153">
        <f t="shared" si="126"/>
        <v>384</v>
      </c>
      <c r="H792" s="254" t="s">
        <v>3992</v>
      </c>
      <c r="I792" s="153">
        <f t="shared" si="127"/>
        <v>275</v>
      </c>
      <c r="J792" s="198" t="s">
        <v>4035</v>
      </c>
      <c r="K792" s="153">
        <f t="shared" si="128"/>
        <v>157</v>
      </c>
      <c r="L792" s="154"/>
      <c r="M792" s="198" t="s">
        <v>4073</v>
      </c>
      <c r="N792" s="153">
        <f t="shared" si="129"/>
        <v>105</v>
      </c>
      <c r="O792" s="198" t="s">
        <v>4107</v>
      </c>
      <c r="P792" s="199">
        <v>1</v>
      </c>
      <c r="Q792" s="193">
        <v>43286</v>
      </c>
      <c r="R792" s="193">
        <v>43646</v>
      </c>
      <c r="S792" s="194">
        <f t="shared" si="125"/>
        <v>51.428571428571431</v>
      </c>
      <c r="T792" s="463">
        <v>0.5</v>
      </c>
      <c r="U792" s="249">
        <f t="shared" si="131"/>
        <v>25.714285714285715</v>
      </c>
      <c r="V792" s="250">
        <f t="shared" si="132"/>
        <v>0</v>
      </c>
      <c r="W792" s="250">
        <f t="shared" si="133"/>
        <v>0</v>
      </c>
      <c r="X792" s="255" t="s">
        <v>3929</v>
      </c>
      <c r="Y792" s="155">
        <f t="shared" si="130"/>
        <v>133</v>
      </c>
      <c r="Z792" s="315" t="s">
        <v>3136</v>
      </c>
      <c r="AA792" s="137" t="s">
        <v>4113</v>
      </c>
      <c r="AB792" s="162" t="str">
        <f t="shared" ref="AB792:AB824" ca="1" si="135">IF($AD$1&gt;=R792,"VENCIDO","TÉRMINO")</f>
        <v>TÉRMINO</v>
      </c>
      <c r="AC792" s="407"/>
    </row>
    <row r="793" spans="1:29" ht="150.75" hidden="1" customHeight="1" x14ac:dyDescent="0.25">
      <c r="A793" s="149">
        <v>783</v>
      </c>
      <c r="B793" s="150" t="s">
        <v>4161</v>
      </c>
      <c r="C793" s="151" t="s">
        <v>32</v>
      </c>
      <c r="D793" s="253" t="s">
        <v>3947</v>
      </c>
      <c r="E793" s="152"/>
      <c r="F793" s="198" t="s">
        <v>3966</v>
      </c>
      <c r="G793" s="153">
        <f t="shared" si="126"/>
        <v>384</v>
      </c>
      <c r="H793" s="254" t="s">
        <v>3992</v>
      </c>
      <c r="I793" s="153">
        <f t="shared" si="127"/>
        <v>275</v>
      </c>
      <c r="J793" s="198" t="s">
        <v>4036</v>
      </c>
      <c r="K793" s="153">
        <f t="shared" si="128"/>
        <v>34</v>
      </c>
      <c r="L793" s="154"/>
      <c r="M793" s="198" t="s">
        <v>4074</v>
      </c>
      <c r="N793" s="153">
        <f t="shared" si="129"/>
        <v>31</v>
      </c>
      <c r="O793" s="198" t="s">
        <v>4108</v>
      </c>
      <c r="P793" s="199">
        <v>1</v>
      </c>
      <c r="Q793" s="193">
        <v>43286</v>
      </c>
      <c r="R793" s="193">
        <v>43646</v>
      </c>
      <c r="S793" s="194">
        <f t="shared" si="125"/>
        <v>51.428571428571431</v>
      </c>
      <c r="T793" s="463">
        <v>0.5</v>
      </c>
      <c r="U793" s="249">
        <f t="shared" si="131"/>
        <v>25.714285714285715</v>
      </c>
      <c r="V793" s="250">
        <f t="shared" si="132"/>
        <v>0</v>
      </c>
      <c r="W793" s="250">
        <f t="shared" si="133"/>
        <v>0</v>
      </c>
      <c r="X793" s="255" t="s">
        <v>4380</v>
      </c>
      <c r="Y793" s="155">
        <f t="shared" si="130"/>
        <v>42</v>
      </c>
      <c r="Z793" s="315" t="s">
        <v>3136</v>
      </c>
      <c r="AA793" s="137" t="s">
        <v>4113</v>
      </c>
      <c r="AB793" s="166" t="str">
        <f t="shared" ca="1" si="135"/>
        <v>TÉRMINO</v>
      </c>
      <c r="AC793" s="407"/>
    </row>
    <row r="794" spans="1:29" ht="151.5" hidden="1" customHeight="1" x14ac:dyDescent="0.25">
      <c r="A794" s="149">
        <v>784</v>
      </c>
      <c r="B794" s="150" t="s">
        <v>4162</v>
      </c>
      <c r="C794" s="151" t="s">
        <v>32</v>
      </c>
      <c r="D794" s="253" t="s">
        <v>3947</v>
      </c>
      <c r="E794" s="152">
        <v>535</v>
      </c>
      <c r="F794" s="198" t="s">
        <v>3967</v>
      </c>
      <c r="G794" s="153">
        <f t="shared" si="126"/>
        <v>384</v>
      </c>
      <c r="H794" s="198" t="s">
        <v>3993</v>
      </c>
      <c r="I794" s="153">
        <f t="shared" si="127"/>
        <v>390</v>
      </c>
      <c r="J794" s="198" t="s">
        <v>4033</v>
      </c>
      <c r="K794" s="153">
        <f t="shared" si="128"/>
        <v>331</v>
      </c>
      <c r="L794" s="154">
        <v>535</v>
      </c>
      <c r="M794" s="259" t="s">
        <v>4068</v>
      </c>
      <c r="N794" s="153">
        <f t="shared" si="129"/>
        <v>205</v>
      </c>
      <c r="O794" s="259" t="s">
        <v>4102</v>
      </c>
      <c r="P794" s="199">
        <v>1</v>
      </c>
      <c r="Q794" s="193">
        <v>43286</v>
      </c>
      <c r="R794" s="193">
        <v>43646</v>
      </c>
      <c r="S794" s="194">
        <f t="shared" si="125"/>
        <v>51.428571428571431</v>
      </c>
      <c r="T794" s="463">
        <v>0.3</v>
      </c>
      <c r="U794" s="249">
        <f t="shared" si="131"/>
        <v>15.428571428571429</v>
      </c>
      <c r="V794" s="250">
        <f t="shared" si="132"/>
        <v>0</v>
      </c>
      <c r="W794" s="250">
        <f t="shared" si="133"/>
        <v>0</v>
      </c>
      <c r="X794" s="255" t="s">
        <v>4381</v>
      </c>
      <c r="Y794" s="155">
        <f t="shared" si="130"/>
        <v>52</v>
      </c>
      <c r="Z794" s="315" t="s">
        <v>3136</v>
      </c>
      <c r="AA794" s="137" t="s">
        <v>4113</v>
      </c>
      <c r="AB794" s="162" t="str">
        <f t="shared" ca="1" si="135"/>
        <v>TÉRMINO</v>
      </c>
      <c r="AC794" s="407"/>
    </row>
    <row r="795" spans="1:29" ht="158.25" hidden="1" customHeight="1" x14ac:dyDescent="0.25">
      <c r="A795" s="149">
        <v>785</v>
      </c>
      <c r="B795" s="150" t="s">
        <v>4163</v>
      </c>
      <c r="C795" s="151" t="s">
        <v>32</v>
      </c>
      <c r="D795" s="253" t="s">
        <v>3947</v>
      </c>
      <c r="E795" s="152"/>
      <c r="F795" s="198" t="s">
        <v>3967</v>
      </c>
      <c r="G795" s="153">
        <f t="shared" si="126"/>
        <v>384</v>
      </c>
      <c r="H795" s="198" t="s">
        <v>3993</v>
      </c>
      <c r="I795" s="153">
        <f t="shared" si="127"/>
        <v>390</v>
      </c>
      <c r="J795" s="198" t="s">
        <v>4034</v>
      </c>
      <c r="K795" s="153">
        <f t="shared" si="128"/>
        <v>49</v>
      </c>
      <c r="L795" s="154"/>
      <c r="M795" s="198" t="s">
        <v>4075</v>
      </c>
      <c r="N795" s="153">
        <f t="shared" si="129"/>
        <v>79</v>
      </c>
      <c r="O795" s="198" t="s">
        <v>4106</v>
      </c>
      <c r="P795" s="199">
        <v>1</v>
      </c>
      <c r="Q795" s="193">
        <v>43286</v>
      </c>
      <c r="R795" s="193">
        <v>43646</v>
      </c>
      <c r="S795" s="194">
        <f t="shared" si="125"/>
        <v>51.428571428571431</v>
      </c>
      <c r="T795" s="463">
        <v>0.3</v>
      </c>
      <c r="U795" s="249">
        <f t="shared" si="131"/>
        <v>15.428571428571429</v>
      </c>
      <c r="V795" s="250">
        <f t="shared" si="132"/>
        <v>0</v>
      </c>
      <c r="W795" s="250">
        <f t="shared" si="133"/>
        <v>0</v>
      </c>
      <c r="X795" s="255" t="s">
        <v>4382</v>
      </c>
      <c r="Y795" s="155">
        <f t="shared" si="130"/>
        <v>33</v>
      </c>
      <c r="Z795" s="315" t="s">
        <v>3136</v>
      </c>
      <c r="AA795" s="137" t="s">
        <v>4113</v>
      </c>
      <c r="AB795" s="166" t="str">
        <f t="shared" ca="1" si="135"/>
        <v>TÉRMINO</v>
      </c>
      <c r="AC795" s="407"/>
    </row>
    <row r="796" spans="1:29" ht="158.25" hidden="1" customHeight="1" x14ac:dyDescent="0.25">
      <c r="A796" s="149">
        <v>786</v>
      </c>
      <c r="B796" s="150" t="s">
        <v>4164</v>
      </c>
      <c r="C796" s="151" t="s">
        <v>32</v>
      </c>
      <c r="D796" s="253" t="s">
        <v>3947</v>
      </c>
      <c r="E796" s="152"/>
      <c r="F796" s="198" t="s">
        <v>3967</v>
      </c>
      <c r="G796" s="153">
        <f t="shared" si="126"/>
        <v>384</v>
      </c>
      <c r="H796" s="198" t="s">
        <v>3993</v>
      </c>
      <c r="I796" s="153">
        <f t="shared" si="127"/>
        <v>390</v>
      </c>
      <c r="J796" s="198" t="s">
        <v>4035</v>
      </c>
      <c r="K796" s="153">
        <f t="shared" si="128"/>
        <v>157</v>
      </c>
      <c r="L796" s="154"/>
      <c r="M796" s="198" t="s">
        <v>4073</v>
      </c>
      <c r="N796" s="153">
        <f t="shared" si="129"/>
        <v>105</v>
      </c>
      <c r="O796" s="198" t="s">
        <v>4107</v>
      </c>
      <c r="P796" s="199">
        <v>1</v>
      </c>
      <c r="Q796" s="193">
        <v>43286</v>
      </c>
      <c r="R796" s="193">
        <v>43646</v>
      </c>
      <c r="S796" s="194">
        <f t="shared" si="125"/>
        <v>51.428571428571431</v>
      </c>
      <c r="T796" s="463">
        <v>0.3</v>
      </c>
      <c r="U796" s="249">
        <f t="shared" si="131"/>
        <v>15.428571428571429</v>
      </c>
      <c r="V796" s="250">
        <f t="shared" si="132"/>
        <v>0</v>
      </c>
      <c r="W796" s="250">
        <f t="shared" si="133"/>
        <v>0</v>
      </c>
      <c r="X796" s="255" t="s">
        <v>4383</v>
      </c>
      <c r="Y796" s="155">
        <f t="shared" si="130"/>
        <v>92</v>
      </c>
      <c r="Z796" s="315" t="s">
        <v>3136</v>
      </c>
      <c r="AA796" s="137" t="s">
        <v>4113</v>
      </c>
      <c r="AB796" s="166" t="str">
        <f t="shared" ca="1" si="135"/>
        <v>TÉRMINO</v>
      </c>
      <c r="AC796" s="407"/>
    </row>
    <row r="797" spans="1:29" ht="165.75" hidden="1" customHeight="1" x14ac:dyDescent="0.25">
      <c r="A797" s="149">
        <v>787</v>
      </c>
      <c r="B797" s="150" t="s">
        <v>4165</v>
      </c>
      <c r="C797" s="151" t="s">
        <v>32</v>
      </c>
      <c r="D797" s="253" t="s">
        <v>3947</v>
      </c>
      <c r="E797" s="152"/>
      <c r="F797" s="198" t="s">
        <v>3967</v>
      </c>
      <c r="G797" s="153">
        <f t="shared" si="126"/>
        <v>384</v>
      </c>
      <c r="H797" s="198" t="s">
        <v>3993</v>
      </c>
      <c r="I797" s="153">
        <f t="shared" si="127"/>
        <v>390</v>
      </c>
      <c r="J797" s="198" t="s">
        <v>4036</v>
      </c>
      <c r="K797" s="153">
        <f t="shared" si="128"/>
        <v>34</v>
      </c>
      <c r="L797" s="154"/>
      <c r="M797" s="198" t="s">
        <v>4074</v>
      </c>
      <c r="N797" s="153">
        <f t="shared" si="129"/>
        <v>31</v>
      </c>
      <c r="O797" s="198" t="s">
        <v>4108</v>
      </c>
      <c r="P797" s="199">
        <v>1</v>
      </c>
      <c r="Q797" s="193">
        <v>43286</v>
      </c>
      <c r="R797" s="193">
        <v>43646</v>
      </c>
      <c r="S797" s="194">
        <f t="shared" si="125"/>
        <v>51.428571428571431</v>
      </c>
      <c r="T797" s="164">
        <v>0.05</v>
      </c>
      <c r="U797" s="249">
        <f t="shared" si="131"/>
        <v>2.5714285714285716</v>
      </c>
      <c r="V797" s="250">
        <f t="shared" si="132"/>
        <v>0</v>
      </c>
      <c r="W797" s="250">
        <f t="shared" si="133"/>
        <v>0</v>
      </c>
      <c r="X797" s="255" t="s">
        <v>3929</v>
      </c>
      <c r="Y797" s="155">
        <f t="shared" si="130"/>
        <v>133</v>
      </c>
      <c r="Z797" s="315" t="s">
        <v>3136</v>
      </c>
      <c r="AA797" s="137" t="s">
        <v>4113</v>
      </c>
      <c r="AB797" s="166" t="str">
        <f t="shared" ca="1" si="135"/>
        <v>TÉRMINO</v>
      </c>
      <c r="AC797" s="407"/>
    </row>
    <row r="798" spans="1:29" ht="159" hidden="1" customHeight="1" x14ac:dyDescent="0.25">
      <c r="A798" s="149">
        <v>788</v>
      </c>
      <c r="B798" s="150" t="s">
        <v>4166</v>
      </c>
      <c r="C798" s="151" t="s">
        <v>32</v>
      </c>
      <c r="D798" s="253" t="s">
        <v>3947</v>
      </c>
      <c r="E798" s="152">
        <v>536</v>
      </c>
      <c r="F798" s="198" t="s">
        <v>3968</v>
      </c>
      <c r="G798" s="153">
        <f t="shared" si="126"/>
        <v>385</v>
      </c>
      <c r="H798" s="198" t="s">
        <v>3994</v>
      </c>
      <c r="I798" s="153">
        <f t="shared" si="127"/>
        <v>390</v>
      </c>
      <c r="J798" s="198" t="s">
        <v>4033</v>
      </c>
      <c r="K798" s="153">
        <f t="shared" si="128"/>
        <v>331</v>
      </c>
      <c r="L798" s="154">
        <v>536</v>
      </c>
      <c r="M798" s="259" t="s">
        <v>4068</v>
      </c>
      <c r="N798" s="153">
        <f t="shared" si="129"/>
        <v>205</v>
      </c>
      <c r="O798" s="259" t="s">
        <v>4102</v>
      </c>
      <c r="P798" s="199">
        <v>1</v>
      </c>
      <c r="Q798" s="193">
        <v>43286</v>
      </c>
      <c r="R798" s="193">
        <v>43646</v>
      </c>
      <c r="S798" s="194">
        <f t="shared" si="125"/>
        <v>51.428571428571431</v>
      </c>
      <c r="T798" s="463">
        <v>0.3</v>
      </c>
      <c r="U798" s="249">
        <f t="shared" si="131"/>
        <v>15.428571428571429</v>
      </c>
      <c r="V798" s="250">
        <f t="shared" si="132"/>
        <v>0</v>
      </c>
      <c r="W798" s="250">
        <f t="shared" si="133"/>
        <v>0</v>
      </c>
      <c r="X798" s="255" t="s">
        <v>4381</v>
      </c>
      <c r="Y798" s="155">
        <f t="shared" si="130"/>
        <v>52</v>
      </c>
      <c r="Z798" s="315" t="s">
        <v>3136</v>
      </c>
      <c r="AA798" s="137" t="s">
        <v>4113</v>
      </c>
      <c r="AB798" s="162" t="str">
        <f t="shared" ca="1" si="135"/>
        <v>TÉRMINO</v>
      </c>
      <c r="AC798" s="407"/>
    </row>
    <row r="799" spans="1:29" ht="161.25" hidden="1" customHeight="1" x14ac:dyDescent="0.25">
      <c r="A799" s="149">
        <v>789</v>
      </c>
      <c r="B799" s="150" t="s">
        <v>4167</v>
      </c>
      <c r="C799" s="151" t="s">
        <v>32</v>
      </c>
      <c r="D799" s="253" t="s">
        <v>3947</v>
      </c>
      <c r="E799" s="152"/>
      <c r="F799" s="198" t="s">
        <v>3968</v>
      </c>
      <c r="G799" s="153">
        <f t="shared" si="126"/>
        <v>385</v>
      </c>
      <c r="H799" s="198" t="s">
        <v>3994</v>
      </c>
      <c r="I799" s="153">
        <f t="shared" si="127"/>
        <v>390</v>
      </c>
      <c r="J799" s="198" t="s">
        <v>4034</v>
      </c>
      <c r="K799" s="153">
        <f t="shared" si="128"/>
        <v>49</v>
      </c>
      <c r="L799" s="154"/>
      <c r="M799" s="198" t="s">
        <v>4075</v>
      </c>
      <c r="N799" s="153">
        <f t="shared" si="129"/>
        <v>79</v>
      </c>
      <c r="O799" s="198" t="s">
        <v>4106</v>
      </c>
      <c r="P799" s="199">
        <v>1</v>
      </c>
      <c r="Q799" s="193">
        <v>43286</v>
      </c>
      <c r="R799" s="193">
        <v>43647</v>
      </c>
      <c r="S799" s="194">
        <f t="shared" si="125"/>
        <v>51.571428571428569</v>
      </c>
      <c r="T799" s="463">
        <v>0.3</v>
      </c>
      <c r="U799" s="249">
        <f t="shared" si="131"/>
        <v>15.47142857142857</v>
      </c>
      <c r="V799" s="250">
        <f t="shared" si="132"/>
        <v>0</v>
      </c>
      <c r="W799" s="250">
        <f t="shared" si="133"/>
        <v>0</v>
      </c>
      <c r="X799" s="255" t="s">
        <v>4382</v>
      </c>
      <c r="Y799" s="155">
        <f t="shared" si="130"/>
        <v>33</v>
      </c>
      <c r="Z799" s="315" t="s">
        <v>3136</v>
      </c>
      <c r="AA799" s="137" t="s">
        <v>4113</v>
      </c>
      <c r="AB799" s="166" t="str">
        <f t="shared" ca="1" si="135"/>
        <v>TÉRMINO</v>
      </c>
      <c r="AC799" s="407"/>
    </row>
    <row r="800" spans="1:29" ht="159.75" hidden="1" customHeight="1" x14ac:dyDescent="0.25">
      <c r="A800" s="149">
        <v>790</v>
      </c>
      <c r="B800" s="150" t="s">
        <v>4168</v>
      </c>
      <c r="C800" s="151" t="s">
        <v>32</v>
      </c>
      <c r="D800" s="253" t="s">
        <v>3947</v>
      </c>
      <c r="E800" s="152"/>
      <c r="F800" s="198" t="s">
        <v>3968</v>
      </c>
      <c r="G800" s="153">
        <f t="shared" si="126"/>
        <v>385</v>
      </c>
      <c r="H800" s="198" t="s">
        <v>3994</v>
      </c>
      <c r="I800" s="153">
        <f t="shared" si="127"/>
        <v>390</v>
      </c>
      <c r="J800" s="198" t="s">
        <v>4037</v>
      </c>
      <c r="K800" s="153">
        <f t="shared" si="128"/>
        <v>156</v>
      </c>
      <c r="L800" s="154"/>
      <c r="M800" s="198" t="s">
        <v>4073</v>
      </c>
      <c r="N800" s="153">
        <f t="shared" si="129"/>
        <v>105</v>
      </c>
      <c r="O800" s="198" t="s">
        <v>4107</v>
      </c>
      <c r="P800" s="199">
        <v>1</v>
      </c>
      <c r="Q800" s="193">
        <v>43286</v>
      </c>
      <c r="R800" s="193">
        <v>43647</v>
      </c>
      <c r="S800" s="194">
        <f t="shared" si="125"/>
        <v>51.571428571428569</v>
      </c>
      <c r="T800" s="463">
        <v>0.3</v>
      </c>
      <c r="U800" s="249">
        <f t="shared" si="131"/>
        <v>15.47142857142857</v>
      </c>
      <c r="V800" s="250">
        <f t="shared" si="132"/>
        <v>0</v>
      </c>
      <c r="W800" s="250">
        <f t="shared" si="133"/>
        <v>0</v>
      </c>
      <c r="X800" s="255" t="s">
        <v>4383</v>
      </c>
      <c r="Y800" s="155">
        <f t="shared" si="130"/>
        <v>92</v>
      </c>
      <c r="Z800" s="315" t="s">
        <v>3136</v>
      </c>
      <c r="AA800" s="137" t="s">
        <v>4113</v>
      </c>
      <c r="AB800" s="166" t="str">
        <f t="shared" ca="1" si="135"/>
        <v>TÉRMINO</v>
      </c>
      <c r="AC800" s="407"/>
    </row>
    <row r="801" spans="1:29" ht="169.5" hidden="1" customHeight="1" x14ac:dyDescent="0.25">
      <c r="A801" s="149">
        <v>791</v>
      </c>
      <c r="B801" s="150" t="s">
        <v>4169</v>
      </c>
      <c r="C801" s="151" t="s">
        <v>32</v>
      </c>
      <c r="D801" s="253" t="s">
        <v>3947</v>
      </c>
      <c r="E801" s="152"/>
      <c r="F801" s="198" t="s">
        <v>3968</v>
      </c>
      <c r="G801" s="153">
        <f t="shared" si="126"/>
        <v>385</v>
      </c>
      <c r="H801" s="198" t="s">
        <v>3994</v>
      </c>
      <c r="I801" s="153">
        <f t="shared" si="127"/>
        <v>390</v>
      </c>
      <c r="J801" s="198" t="s">
        <v>4036</v>
      </c>
      <c r="K801" s="153">
        <f t="shared" si="128"/>
        <v>34</v>
      </c>
      <c r="L801" s="154"/>
      <c r="M801" s="198" t="s">
        <v>4074</v>
      </c>
      <c r="N801" s="153">
        <f t="shared" si="129"/>
        <v>31</v>
      </c>
      <c r="O801" s="198" t="s">
        <v>4108</v>
      </c>
      <c r="P801" s="199">
        <v>1</v>
      </c>
      <c r="Q801" s="193">
        <v>43286</v>
      </c>
      <c r="R801" s="193">
        <v>43646</v>
      </c>
      <c r="S801" s="194">
        <f t="shared" si="125"/>
        <v>51.428571428571431</v>
      </c>
      <c r="T801" s="463">
        <v>0.5</v>
      </c>
      <c r="U801" s="249">
        <f t="shared" si="131"/>
        <v>25.714285714285715</v>
      </c>
      <c r="V801" s="250">
        <f t="shared" si="132"/>
        <v>0</v>
      </c>
      <c r="W801" s="250">
        <f t="shared" si="133"/>
        <v>0</v>
      </c>
      <c r="X801" s="255" t="s">
        <v>4384</v>
      </c>
      <c r="Y801" s="155">
        <f t="shared" si="130"/>
        <v>16</v>
      </c>
      <c r="Z801" s="315" t="s">
        <v>3136</v>
      </c>
      <c r="AA801" s="137" t="s">
        <v>4113</v>
      </c>
      <c r="AB801" s="166" t="str">
        <f t="shared" ca="1" si="135"/>
        <v>TÉRMINO</v>
      </c>
      <c r="AC801" s="407"/>
    </row>
    <row r="802" spans="1:29" ht="139.5" hidden="1" customHeight="1" x14ac:dyDescent="0.25">
      <c r="A802" s="149">
        <v>792</v>
      </c>
      <c r="B802" s="150" t="s">
        <v>4170</v>
      </c>
      <c r="C802" s="151" t="s">
        <v>32</v>
      </c>
      <c r="D802" s="253" t="s">
        <v>3947</v>
      </c>
      <c r="E802" s="152">
        <v>537</v>
      </c>
      <c r="F802" s="198" t="s">
        <v>3969</v>
      </c>
      <c r="G802" s="153">
        <f t="shared" si="126"/>
        <v>385</v>
      </c>
      <c r="H802" s="198" t="s">
        <v>3995</v>
      </c>
      <c r="I802" s="153">
        <f t="shared" si="127"/>
        <v>390</v>
      </c>
      <c r="J802" s="198" t="s">
        <v>4033</v>
      </c>
      <c r="K802" s="153">
        <f t="shared" si="128"/>
        <v>331</v>
      </c>
      <c r="L802" s="154">
        <v>537</v>
      </c>
      <c r="M802" s="259" t="s">
        <v>4068</v>
      </c>
      <c r="N802" s="153">
        <f t="shared" si="129"/>
        <v>205</v>
      </c>
      <c r="O802" s="259" t="s">
        <v>4102</v>
      </c>
      <c r="P802" s="199">
        <v>1</v>
      </c>
      <c r="Q802" s="193">
        <v>43286</v>
      </c>
      <c r="R802" s="193">
        <v>43647</v>
      </c>
      <c r="S802" s="194">
        <f t="shared" si="125"/>
        <v>51.571428571428569</v>
      </c>
      <c r="T802" s="463">
        <v>0.1</v>
      </c>
      <c r="U802" s="249">
        <f t="shared" si="131"/>
        <v>5.1571428571428575</v>
      </c>
      <c r="V802" s="250">
        <f t="shared" si="132"/>
        <v>0</v>
      </c>
      <c r="W802" s="250">
        <f t="shared" si="133"/>
        <v>0</v>
      </c>
      <c r="X802" s="255" t="s">
        <v>4381</v>
      </c>
      <c r="Y802" s="155">
        <f t="shared" si="130"/>
        <v>52</v>
      </c>
      <c r="Z802" s="315" t="s">
        <v>3136</v>
      </c>
      <c r="AA802" s="137" t="s">
        <v>4113</v>
      </c>
      <c r="AB802" s="166" t="str">
        <f t="shared" ca="1" si="135"/>
        <v>TÉRMINO</v>
      </c>
      <c r="AC802" s="407"/>
    </row>
    <row r="803" spans="1:29" ht="144" hidden="1" customHeight="1" x14ac:dyDescent="0.25">
      <c r="A803" s="149">
        <v>793</v>
      </c>
      <c r="B803" s="150" t="s">
        <v>4171</v>
      </c>
      <c r="C803" s="151" t="s">
        <v>32</v>
      </c>
      <c r="D803" s="253" t="s">
        <v>3947</v>
      </c>
      <c r="E803" s="152"/>
      <c r="F803" s="198" t="s">
        <v>3969</v>
      </c>
      <c r="G803" s="153">
        <f t="shared" si="126"/>
        <v>385</v>
      </c>
      <c r="H803" s="198" t="s">
        <v>3995</v>
      </c>
      <c r="I803" s="153">
        <f t="shared" si="127"/>
        <v>390</v>
      </c>
      <c r="J803" s="198" t="s">
        <v>4034</v>
      </c>
      <c r="K803" s="153">
        <f t="shared" si="128"/>
        <v>49</v>
      </c>
      <c r="L803" s="154"/>
      <c r="M803" s="198" t="s">
        <v>4075</v>
      </c>
      <c r="N803" s="153">
        <f t="shared" si="129"/>
        <v>79</v>
      </c>
      <c r="O803" s="198" t="s">
        <v>4106</v>
      </c>
      <c r="P803" s="199">
        <v>1</v>
      </c>
      <c r="Q803" s="193">
        <v>43286</v>
      </c>
      <c r="R803" s="193">
        <v>43647</v>
      </c>
      <c r="S803" s="194">
        <f t="shared" si="125"/>
        <v>51.571428571428569</v>
      </c>
      <c r="T803" s="463">
        <v>0.1</v>
      </c>
      <c r="U803" s="249">
        <f t="shared" si="131"/>
        <v>5.1571428571428575</v>
      </c>
      <c r="V803" s="250">
        <f t="shared" si="132"/>
        <v>0</v>
      </c>
      <c r="W803" s="250">
        <f t="shared" si="133"/>
        <v>0</v>
      </c>
      <c r="X803" s="255" t="s">
        <v>4382</v>
      </c>
      <c r="Y803" s="155">
        <f t="shared" si="130"/>
        <v>33</v>
      </c>
      <c r="Z803" s="315" t="s">
        <v>3136</v>
      </c>
      <c r="AA803" s="137" t="s">
        <v>4113</v>
      </c>
      <c r="AB803" s="166" t="str">
        <f t="shared" ca="1" si="135"/>
        <v>TÉRMINO</v>
      </c>
      <c r="AC803" s="407"/>
    </row>
    <row r="804" spans="1:29" ht="144.75" hidden="1" customHeight="1" x14ac:dyDescent="0.25">
      <c r="A804" s="149">
        <v>794</v>
      </c>
      <c r="B804" s="150" t="s">
        <v>4172</v>
      </c>
      <c r="C804" s="151" t="s">
        <v>32</v>
      </c>
      <c r="D804" s="253" t="s">
        <v>3947</v>
      </c>
      <c r="E804" s="152"/>
      <c r="F804" s="198" t="s">
        <v>3969</v>
      </c>
      <c r="G804" s="153">
        <f t="shared" si="126"/>
        <v>385</v>
      </c>
      <c r="H804" s="198" t="s">
        <v>3995</v>
      </c>
      <c r="I804" s="153">
        <f t="shared" si="127"/>
        <v>390</v>
      </c>
      <c r="J804" s="198" t="s">
        <v>4038</v>
      </c>
      <c r="K804" s="153">
        <f t="shared" si="128"/>
        <v>156</v>
      </c>
      <c r="L804" s="154"/>
      <c r="M804" s="198" t="s">
        <v>4073</v>
      </c>
      <c r="N804" s="153">
        <f t="shared" si="129"/>
        <v>105</v>
      </c>
      <c r="O804" s="198" t="s">
        <v>4107</v>
      </c>
      <c r="P804" s="199">
        <v>1</v>
      </c>
      <c r="Q804" s="193">
        <v>43286</v>
      </c>
      <c r="R804" s="193">
        <v>43647</v>
      </c>
      <c r="S804" s="194">
        <f t="shared" si="125"/>
        <v>51.571428571428569</v>
      </c>
      <c r="T804" s="463">
        <v>0.1</v>
      </c>
      <c r="U804" s="249">
        <f t="shared" si="131"/>
        <v>5.1571428571428575</v>
      </c>
      <c r="V804" s="250">
        <f t="shared" si="132"/>
        <v>0</v>
      </c>
      <c r="W804" s="250">
        <f t="shared" si="133"/>
        <v>0</v>
      </c>
      <c r="X804" s="255" t="s">
        <v>4383</v>
      </c>
      <c r="Y804" s="155">
        <f t="shared" si="130"/>
        <v>92</v>
      </c>
      <c r="Z804" s="315" t="s">
        <v>3136</v>
      </c>
      <c r="AA804" s="137" t="s">
        <v>4113</v>
      </c>
      <c r="AB804" s="166" t="str">
        <f t="shared" ca="1" si="135"/>
        <v>TÉRMINO</v>
      </c>
      <c r="AC804" s="407"/>
    </row>
    <row r="805" spans="1:29" ht="141.75" hidden="1" customHeight="1" x14ac:dyDescent="0.25">
      <c r="A805" s="149">
        <v>795</v>
      </c>
      <c r="B805" s="150" t="s">
        <v>4173</v>
      </c>
      <c r="C805" s="151" t="s">
        <v>32</v>
      </c>
      <c r="D805" s="253" t="s">
        <v>3947</v>
      </c>
      <c r="E805" s="152"/>
      <c r="F805" s="198" t="s">
        <v>3969</v>
      </c>
      <c r="G805" s="153">
        <f t="shared" si="126"/>
        <v>385</v>
      </c>
      <c r="H805" s="198" t="s">
        <v>3995</v>
      </c>
      <c r="I805" s="153">
        <f t="shared" si="127"/>
        <v>390</v>
      </c>
      <c r="J805" s="198" t="s">
        <v>4039</v>
      </c>
      <c r="K805" s="153">
        <f t="shared" si="128"/>
        <v>84</v>
      </c>
      <c r="L805" s="154"/>
      <c r="M805" s="198" t="s">
        <v>4076</v>
      </c>
      <c r="N805" s="153">
        <f t="shared" si="129"/>
        <v>31</v>
      </c>
      <c r="O805" s="198" t="s">
        <v>4109</v>
      </c>
      <c r="P805" s="199">
        <v>1</v>
      </c>
      <c r="Q805" s="193">
        <v>43286</v>
      </c>
      <c r="R805" s="193">
        <v>43647</v>
      </c>
      <c r="S805" s="194">
        <f t="shared" si="125"/>
        <v>51.571428571428569</v>
      </c>
      <c r="T805" s="164">
        <v>0</v>
      </c>
      <c r="U805" s="249">
        <f t="shared" si="131"/>
        <v>0</v>
      </c>
      <c r="V805" s="250">
        <f t="shared" si="132"/>
        <v>0</v>
      </c>
      <c r="W805" s="250">
        <f t="shared" si="133"/>
        <v>0</v>
      </c>
      <c r="X805" s="255" t="s">
        <v>3929</v>
      </c>
      <c r="Y805" s="155">
        <f t="shared" si="130"/>
        <v>133</v>
      </c>
      <c r="Z805" s="315" t="s">
        <v>3136</v>
      </c>
      <c r="AA805" s="137" t="s">
        <v>4113</v>
      </c>
      <c r="AB805" s="166" t="str">
        <f t="shared" ca="1" si="135"/>
        <v>TÉRMINO</v>
      </c>
      <c r="AC805" s="407"/>
    </row>
    <row r="806" spans="1:29" ht="144.75" hidden="1" customHeight="1" x14ac:dyDescent="0.25">
      <c r="A806" s="149">
        <v>796</v>
      </c>
      <c r="B806" s="150" t="s">
        <v>4174</v>
      </c>
      <c r="C806" s="151" t="s">
        <v>32</v>
      </c>
      <c r="D806" s="253" t="s">
        <v>3947</v>
      </c>
      <c r="E806" s="152">
        <v>538</v>
      </c>
      <c r="F806" s="198" t="s">
        <v>3970</v>
      </c>
      <c r="G806" s="153">
        <f t="shared" si="126"/>
        <v>385</v>
      </c>
      <c r="H806" s="198" t="s">
        <v>3996</v>
      </c>
      <c r="I806" s="153">
        <f t="shared" si="127"/>
        <v>390</v>
      </c>
      <c r="J806" s="198" t="s">
        <v>4040</v>
      </c>
      <c r="K806" s="153">
        <f t="shared" si="128"/>
        <v>330</v>
      </c>
      <c r="L806" s="154">
        <v>538</v>
      </c>
      <c r="M806" s="259" t="s">
        <v>4068</v>
      </c>
      <c r="N806" s="153">
        <f t="shared" si="129"/>
        <v>205</v>
      </c>
      <c r="O806" s="259" t="s">
        <v>4102</v>
      </c>
      <c r="P806" s="199">
        <v>1</v>
      </c>
      <c r="Q806" s="193">
        <v>43286</v>
      </c>
      <c r="R806" s="193">
        <v>43647</v>
      </c>
      <c r="S806" s="194">
        <f t="shared" si="125"/>
        <v>51.571428571428569</v>
      </c>
      <c r="T806" s="164">
        <v>0</v>
      </c>
      <c r="U806" s="249">
        <f t="shared" si="131"/>
        <v>0</v>
      </c>
      <c r="V806" s="250">
        <f t="shared" si="132"/>
        <v>0</v>
      </c>
      <c r="W806" s="250">
        <f t="shared" si="133"/>
        <v>0</v>
      </c>
      <c r="X806" s="255" t="s">
        <v>4381</v>
      </c>
      <c r="Y806" s="155">
        <f t="shared" si="130"/>
        <v>52</v>
      </c>
      <c r="Z806" s="315" t="s">
        <v>3136</v>
      </c>
      <c r="AA806" s="137" t="s">
        <v>4113</v>
      </c>
      <c r="AB806" s="162" t="str">
        <f t="shared" ca="1" si="135"/>
        <v>TÉRMINO</v>
      </c>
      <c r="AC806" s="407"/>
    </row>
    <row r="807" spans="1:29" ht="139.5" hidden="1" customHeight="1" x14ac:dyDescent="0.25">
      <c r="A807" s="149">
        <v>797</v>
      </c>
      <c r="B807" s="150" t="s">
        <v>4175</v>
      </c>
      <c r="C807" s="151" t="s">
        <v>32</v>
      </c>
      <c r="D807" s="253" t="s">
        <v>3947</v>
      </c>
      <c r="E807" s="152"/>
      <c r="F807" s="198" t="s">
        <v>3970</v>
      </c>
      <c r="G807" s="153">
        <f t="shared" si="126"/>
        <v>385</v>
      </c>
      <c r="H807" s="198" t="s">
        <v>3996</v>
      </c>
      <c r="I807" s="153">
        <f t="shared" si="127"/>
        <v>390</v>
      </c>
      <c r="J807" s="198" t="s">
        <v>4034</v>
      </c>
      <c r="K807" s="153">
        <f t="shared" si="128"/>
        <v>49</v>
      </c>
      <c r="L807" s="154"/>
      <c r="M807" s="198" t="s">
        <v>4075</v>
      </c>
      <c r="N807" s="153">
        <f t="shared" si="129"/>
        <v>79</v>
      </c>
      <c r="O807" s="198" t="s">
        <v>4106</v>
      </c>
      <c r="P807" s="199">
        <v>1</v>
      </c>
      <c r="Q807" s="193">
        <v>43286</v>
      </c>
      <c r="R807" s="193">
        <v>43647</v>
      </c>
      <c r="S807" s="194">
        <f t="shared" si="125"/>
        <v>51.571428571428569</v>
      </c>
      <c r="T807" s="164">
        <v>0</v>
      </c>
      <c r="U807" s="249">
        <f t="shared" si="131"/>
        <v>0</v>
      </c>
      <c r="V807" s="250">
        <f t="shared" si="132"/>
        <v>0</v>
      </c>
      <c r="W807" s="250">
        <f t="shared" si="133"/>
        <v>0</v>
      </c>
      <c r="X807" s="255" t="s">
        <v>4382</v>
      </c>
      <c r="Y807" s="155">
        <f t="shared" si="130"/>
        <v>33</v>
      </c>
      <c r="Z807" s="315" t="s">
        <v>3136</v>
      </c>
      <c r="AA807" s="137" t="s">
        <v>4113</v>
      </c>
      <c r="AB807" s="166" t="str">
        <f t="shared" ca="1" si="135"/>
        <v>TÉRMINO</v>
      </c>
      <c r="AC807" s="407"/>
    </row>
    <row r="808" spans="1:29" ht="146.25" hidden="1" customHeight="1" x14ac:dyDescent="0.25">
      <c r="A808" s="149">
        <v>798</v>
      </c>
      <c r="B808" s="150" t="s">
        <v>4176</v>
      </c>
      <c r="C808" s="151" t="s">
        <v>32</v>
      </c>
      <c r="D808" s="253" t="s">
        <v>3947</v>
      </c>
      <c r="E808" s="152"/>
      <c r="F808" s="198" t="s">
        <v>3970</v>
      </c>
      <c r="G808" s="153">
        <f t="shared" si="126"/>
        <v>385</v>
      </c>
      <c r="H808" s="198" t="s">
        <v>3996</v>
      </c>
      <c r="I808" s="153">
        <f t="shared" si="127"/>
        <v>390</v>
      </c>
      <c r="J808" s="198" t="s">
        <v>4035</v>
      </c>
      <c r="K808" s="153">
        <f t="shared" si="128"/>
        <v>157</v>
      </c>
      <c r="L808" s="154"/>
      <c r="M808" s="198" t="s">
        <v>4073</v>
      </c>
      <c r="N808" s="153">
        <f t="shared" si="129"/>
        <v>105</v>
      </c>
      <c r="O808" s="198" t="s">
        <v>4107</v>
      </c>
      <c r="P808" s="199">
        <v>1</v>
      </c>
      <c r="Q808" s="193">
        <v>43286</v>
      </c>
      <c r="R808" s="193">
        <v>43647</v>
      </c>
      <c r="S808" s="194">
        <f t="shared" si="125"/>
        <v>51.571428571428569</v>
      </c>
      <c r="T808" s="164">
        <v>0</v>
      </c>
      <c r="U808" s="249">
        <f t="shared" si="131"/>
        <v>0</v>
      </c>
      <c r="V808" s="250">
        <f t="shared" si="132"/>
        <v>0</v>
      </c>
      <c r="W808" s="250">
        <f t="shared" si="133"/>
        <v>0</v>
      </c>
      <c r="X808" s="255" t="s">
        <v>4383</v>
      </c>
      <c r="Y808" s="155">
        <f t="shared" si="130"/>
        <v>92</v>
      </c>
      <c r="Z808" s="315" t="s">
        <v>3136</v>
      </c>
      <c r="AA808" s="137" t="s">
        <v>4113</v>
      </c>
      <c r="AB808" s="166" t="str">
        <f t="shared" ca="1" si="135"/>
        <v>TÉRMINO</v>
      </c>
      <c r="AC808" s="407"/>
    </row>
    <row r="809" spans="1:29" ht="147.75" hidden="1" customHeight="1" x14ac:dyDescent="0.25">
      <c r="A809" s="149">
        <v>799</v>
      </c>
      <c r="B809" s="150" t="s">
        <v>4177</v>
      </c>
      <c r="C809" s="151" t="s">
        <v>32</v>
      </c>
      <c r="D809" s="253" t="s">
        <v>3947</v>
      </c>
      <c r="E809" s="152">
        <v>539</v>
      </c>
      <c r="F809" s="254" t="s">
        <v>3971</v>
      </c>
      <c r="G809" s="153">
        <f t="shared" si="126"/>
        <v>384</v>
      </c>
      <c r="H809" s="182" t="s">
        <v>3997</v>
      </c>
      <c r="I809" s="153">
        <f t="shared" si="127"/>
        <v>390</v>
      </c>
      <c r="J809" s="182" t="s">
        <v>4033</v>
      </c>
      <c r="K809" s="153">
        <f t="shared" si="128"/>
        <v>331</v>
      </c>
      <c r="L809" s="154">
        <v>539</v>
      </c>
      <c r="M809" s="259" t="s">
        <v>4068</v>
      </c>
      <c r="N809" s="153">
        <f t="shared" si="129"/>
        <v>205</v>
      </c>
      <c r="O809" s="259" t="s">
        <v>4102</v>
      </c>
      <c r="P809" s="183">
        <v>1</v>
      </c>
      <c r="Q809" s="193">
        <v>43286</v>
      </c>
      <c r="R809" s="184">
        <v>43647</v>
      </c>
      <c r="S809" s="194">
        <f t="shared" si="125"/>
        <v>51.571428571428569</v>
      </c>
      <c r="T809" s="463">
        <v>0.1</v>
      </c>
      <c r="U809" s="249">
        <f t="shared" si="131"/>
        <v>5.1571428571428575</v>
      </c>
      <c r="V809" s="250">
        <f t="shared" si="132"/>
        <v>0</v>
      </c>
      <c r="W809" s="250">
        <f t="shared" si="133"/>
        <v>0</v>
      </c>
      <c r="X809" s="255" t="s">
        <v>4381</v>
      </c>
      <c r="Y809" s="155">
        <f t="shared" si="130"/>
        <v>52</v>
      </c>
      <c r="Z809" s="315" t="s">
        <v>3136</v>
      </c>
      <c r="AA809" s="137" t="s">
        <v>4113</v>
      </c>
      <c r="AB809" s="166" t="str">
        <f t="shared" ca="1" si="135"/>
        <v>TÉRMINO</v>
      </c>
      <c r="AC809" s="407"/>
    </row>
    <row r="810" spans="1:29" ht="146.25" hidden="1" customHeight="1" x14ac:dyDescent="0.25">
      <c r="A810" s="149">
        <v>800</v>
      </c>
      <c r="B810" s="150" t="s">
        <v>4178</v>
      </c>
      <c r="C810" s="151" t="s">
        <v>32</v>
      </c>
      <c r="D810" s="253" t="s">
        <v>3947</v>
      </c>
      <c r="E810" s="152"/>
      <c r="F810" s="254" t="s">
        <v>3971</v>
      </c>
      <c r="G810" s="153">
        <f t="shared" si="126"/>
        <v>384</v>
      </c>
      <c r="H810" s="182" t="s">
        <v>3997</v>
      </c>
      <c r="I810" s="153">
        <f t="shared" si="127"/>
        <v>390</v>
      </c>
      <c r="J810" s="182" t="s">
        <v>4034</v>
      </c>
      <c r="K810" s="153">
        <f t="shared" si="128"/>
        <v>49</v>
      </c>
      <c r="L810" s="154"/>
      <c r="M810" s="198" t="s">
        <v>4075</v>
      </c>
      <c r="N810" s="153">
        <f t="shared" si="129"/>
        <v>79</v>
      </c>
      <c r="O810" s="198" t="s">
        <v>4106</v>
      </c>
      <c r="P810" s="183">
        <v>1</v>
      </c>
      <c r="Q810" s="193">
        <v>43286</v>
      </c>
      <c r="R810" s="184">
        <v>43647</v>
      </c>
      <c r="S810" s="194">
        <f t="shared" si="125"/>
        <v>51.571428571428569</v>
      </c>
      <c r="T810" s="463">
        <v>0.1</v>
      </c>
      <c r="U810" s="249">
        <f t="shared" si="131"/>
        <v>5.1571428571428575</v>
      </c>
      <c r="V810" s="250">
        <f t="shared" si="132"/>
        <v>0</v>
      </c>
      <c r="W810" s="250">
        <f t="shared" si="133"/>
        <v>0</v>
      </c>
      <c r="X810" s="255" t="s">
        <v>4382</v>
      </c>
      <c r="Y810" s="155">
        <f t="shared" si="130"/>
        <v>33</v>
      </c>
      <c r="Z810" s="315" t="s">
        <v>3136</v>
      </c>
      <c r="AA810" s="137" t="s">
        <v>4113</v>
      </c>
      <c r="AB810" s="166" t="str">
        <f t="shared" ca="1" si="135"/>
        <v>TÉRMINO</v>
      </c>
      <c r="AC810" s="407"/>
    </row>
    <row r="811" spans="1:29" ht="153" hidden="1" customHeight="1" x14ac:dyDescent="0.25">
      <c r="A811" s="149">
        <v>801</v>
      </c>
      <c r="B811" s="150" t="s">
        <v>4179</v>
      </c>
      <c r="C811" s="151" t="s">
        <v>32</v>
      </c>
      <c r="D811" s="253" t="s">
        <v>3947</v>
      </c>
      <c r="E811" s="152"/>
      <c r="F811" s="254" t="s">
        <v>3971</v>
      </c>
      <c r="G811" s="153">
        <f t="shared" si="126"/>
        <v>384</v>
      </c>
      <c r="H811" s="182" t="s">
        <v>3997</v>
      </c>
      <c r="I811" s="153">
        <f t="shared" si="127"/>
        <v>390</v>
      </c>
      <c r="J811" s="182" t="s">
        <v>4038</v>
      </c>
      <c r="K811" s="153">
        <f t="shared" si="128"/>
        <v>156</v>
      </c>
      <c r="L811" s="154"/>
      <c r="M811" s="198" t="s">
        <v>4073</v>
      </c>
      <c r="N811" s="153">
        <f t="shared" si="129"/>
        <v>105</v>
      </c>
      <c r="O811" s="198" t="s">
        <v>4107</v>
      </c>
      <c r="P811" s="183">
        <v>1</v>
      </c>
      <c r="Q811" s="193">
        <v>43286</v>
      </c>
      <c r="R811" s="184">
        <v>43647</v>
      </c>
      <c r="S811" s="194">
        <f t="shared" si="125"/>
        <v>51.571428571428569</v>
      </c>
      <c r="T811" s="463">
        <v>0.1</v>
      </c>
      <c r="U811" s="249">
        <f t="shared" si="131"/>
        <v>5.1571428571428575</v>
      </c>
      <c r="V811" s="250">
        <f t="shared" si="132"/>
        <v>0</v>
      </c>
      <c r="W811" s="250">
        <f t="shared" si="133"/>
        <v>0</v>
      </c>
      <c r="X811" s="255" t="s">
        <v>4383</v>
      </c>
      <c r="Y811" s="155">
        <f t="shared" si="130"/>
        <v>92</v>
      </c>
      <c r="Z811" s="315" t="s">
        <v>3136</v>
      </c>
      <c r="AA811" s="137" t="s">
        <v>4113</v>
      </c>
      <c r="AB811" s="166" t="str">
        <f t="shared" ca="1" si="135"/>
        <v>TÉRMINO</v>
      </c>
      <c r="AC811" s="407"/>
    </row>
    <row r="812" spans="1:29" ht="152.25" hidden="1" customHeight="1" x14ac:dyDescent="0.25">
      <c r="A812" s="149">
        <v>802</v>
      </c>
      <c r="B812" s="150" t="s">
        <v>4180</v>
      </c>
      <c r="C812" s="151" t="s">
        <v>32</v>
      </c>
      <c r="D812" s="253" t="s">
        <v>3947</v>
      </c>
      <c r="E812" s="152"/>
      <c r="F812" s="254" t="s">
        <v>3971</v>
      </c>
      <c r="G812" s="153">
        <f t="shared" si="126"/>
        <v>384</v>
      </c>
      <c r="H812" s="182" t="s">
        <v>3997</v>
      </c>
      <c r="I812" s="153">
        <f t="shared" si="127"/>
        <v>390</v>
      </c>
      <c r="J812" s="182" t="s">
        <v>4041</v>
      </c>
      <c r="K812" s="153">
        <f t="shared" si="128"/>
        <v>117</v>
      </c>
      <c r="L812" s="154"/>
      <c r="M812" s="182" t="s">
        <v>4077</v>
      </c>
      <c r="N812" s="153">
        <f t="shared" si="129"/>
        <v>97</v>
      </c>
      <c r="O812" s="198" t="s">
        <v>4110</v>
      </c>
      <c r="P812" s="183">
        <v>1</v>
      </c>
      <c r="Q812" s="193">
        <v>43286</v>
      </c>
      <c r="R812" s="184">
        <v>43647</v>
      </c>
      <c r="S812" s="194">
        <f t="shared" si="125"/>
        <v>51.571428571428569</v>
      </c>
      <c r="T812" s="164">
        <v>0</v>
      </c>
      <c r="U812" s="249">
        <f t="shared" si="131"/>
        <v>0</v>
      </c>
      <c r="V812" s="250">
        <f t="shared" si="132"/>
        <v>0</v>
      </c>
      <c r="W812" s="250">
        <f t="shared" si="133"/>
        <v>0</v>
      </c>
      <c r="X812" s="255" t="s">
        <v>4407</v>
      </c>
      <c r="Y812" s="155">
        <f t="shared" si="130"/>
        <v>55</v>
      </c>
      <c r="Z812" s="315" t="s">
        <v>3136</v>
      </c>
      <c r="AA812" s="137" t="s">
        <v>4113</v>
      </c>
      <c r="AB812" s="166" t="str">
        <f t="shared" ca="1" si="135"/>
        <v>TÉRMINO</v>
      </c>
      <c r="AC812" s="407"/>
    </row>
    <row r="813" spans="1:29" ht="146.25" hidden="1" customHeight="1" x14ac:dyDescent="0.25">
      <c r="A813" s="149">
        <v>803</v>
      </c>
      <c r="B813" s="150" t="s">
        <v>4181</v>
      </c>
      <c r="C813" s="151" t="s">
        <v>32</v>
      </c>
      <c r="D813" s="253" t="s">
        <v>3947</v>
      </c>
      <c r="E813" s="152">
        <v>540</v>
      </c>
      <c r="F813" s="198" t="s">
        <v>3972</v>
      </c>
      <c r="G813" s="153">
        <f t="shared" si="126"/>
        <v>385</v>
      </c>
      <c r="H813" s="254" t="s">
        <v>3998</v>
      </c>
      <c r="I813" s="153">
        <f t="shared" si="127"/>
        <v>389</v>
      </c>
      <c r="J813" s="198" t="s">
        <v>4042</v>
      </c>
      <c r="K813" s="153">
        <f t="shared" si="128"/>
        <v>207</v>
      </c>
      <c r="L813" s="154">
        <v>540</v>
      </c>
      <c r="M813" s="259" t="s">
        <v>4078</v>
      </c>
      <c r="N813" s="153">
        <f t="shared" si="129"/>
        <v>289</v>
      </c>
      <c r="O813" s="259" t="s">
        <v>4111</v>
      </c>
      <c r="P813" s="199">
        <v>1</v>
      </c>
      <c r="Q813" s="193">
        <v>43286</v>
      </c>
      <c r="R813" s="184">
        <v>43647</v>
      </c>
      <c r="S813" s="194">
        <f t="shared" ref="S813:S818" si="136">((R813-Q813)*52)/360</f>
        <v>52.144444444444446</v>
      </c>
      <c r="T813" s="164">
        <v>0</v>
      </c>
      <c r="U813" s="249">
        <f t="shared" si="131"/>
        <v>0</v>
      </c>
      <c r="V813" s="250">
        <f t="shared" si="132"/>
        <v>0</v>
      </c>
      <c r="W813" s="250">
        <f t="shared" si="133"/>
        <v>0</v>
      </c>
      <c r="X813" s="255" t="s">
        <v>3929</v>
      </c>
      <c r="Y813" s="155">
        <f t="shared" si="130"/>
        <v>133</v>
      </c>
      <c r="Z813" s="315" t="s">
        <v>3136</v>
      </c>
      <c r="AA813" s="137" t="s">
        <v>4113</v>
      </c>
      <c r="AB813" s="166" t="str">
        <f t="shared" ca="1" si="135"/>
        <v>TÉRMINO</v>
      </c>
      <c r="AC813" s="407"/>
    </row>
    <row r="814" spans="1:29" ht="140.25" hidden="1" customHeight="1" x14ac:dyDescent="0.25">
      <c r="A814" s="149">
        <v>804</v>
      </c>
      <c r="B814" s="150" t="s">
        <v>4182</v>
      </c>
      <c r="C814" s="151" t="s">
        <v>32</v>
      </c>
      <c r="D814" s="253" t="s">
        <v>3947</v>
      </c>
      <c r="E814" s="152"/>
      <c r="F814" s="198" t="s">
        <v>3972</v>
      </c>
      <c r="G814" s="153">
        <f t="shared" si="126"/>
        <v>385</v>
      </c>
      <c r="H814" s="254" t="s">
        <v>3998</v>
      </c>
      <c r="I814" s="153">
        <f t="shared" si="127"/>
        <v>389</v>
      </c>
      <c r="J814" s="198" t="s">
        <v>4043</v>
      </c>
      <c r="K814" s="153">
        <f t="shared" si="128"/>
        <v>218</v>
      </c>
      <c r="L814" s="154"/>
      <c r="M814" s="198" t="s">
        <v>4079</v>
      </c>
      <c r="N814" s="153">
        <f t="shared" si="129"/>
        <v>61</v>
      </c>
      <c r="O814" s="198" t="s">
        <v>4112</v>
      </c>
      <c r="P814" s="199">
        <v>1</v>
      </c>
      <c r="Q814" s="193">
        <v>43286</v>
      </c>
      <c r="R814" s="184">
        <v>43647</v>
      </c>
      <c r="S814" s="194">
        <f t="shared" si="136"/>
        <v>52.144444444444446</v>
      </c>
      <c r="T814" s="164">
        <v>0</v>
      </c>
      <c r="U814" s="249">
        <f t="shared" si="131"/>
        <v>0</v>
      </c>
      <c r="V814" s="250">
        <f t="shared" si="132"/>
        <v>0</v>
      </c>
      <c r="W814" s="250">
        <f t="shared" si="133"/>
        <v>0</v>
      </c>
      <c r="X814" s="255" t="s">
        <v>3929</v>
      </c>
      <c r="Y814" s="155">
        <f t="shared" si="130"/>
        <v>133</v>
      </c>
      <c r="Z814" s="315" t="s">
        <v>3136</v>
      </c>
      <c r="AA814" s="137" t="s">
        <v>4113</v>
      </c>
      <c r="AB814" s="166" t="str">
        <f t="shared" ca="1" si="135"/>
        <v>TÉRMINO</v>
      </c>
      <c r="AC814" s="407"/>
    </row>
    <row r="815" spans="1:29" ht="149.25" hidden="1" customHeight="1" x14ac:dyDescent="0.25">
      <c r="A815" s="149">
        <v>805</v>
      </c>
      <c r="B815" s="150" t="s">
        <v>4183</v>
      </c>
      <c r="C815" s="151" t="s">
        <v>32</v>
      </c>
      <c r="D815" s="253" t="s">
        <v>3947</v>
      </c>
      <c r="E815" s="152">
        <v>541</v>
      </c>
      <c r="F815" s="254" t="s">
        <v>3973</v>
      </c>
      <c r="G815" s="153">
        <f t="shared" si="126"/>
        <v>385</v>
      </c>
      <c r="H815" s="254" t="s">
        <v>3999</v>
      </c>
      <c r="I815" s="153">
        <f t="shared" si="127"/>
        <v>386</v>
      </c>
      <c r="J815" s="198" t="s">
        <v>4033</v>
      </c>
      <c r="K815" s="153">
        <f t="shared" si="128"/>
        <v>331</v>
      </c>
      <c r="L815" s="154">
        <v>541</v>
      </c>
      <c r="M815" s="259" t="s">
        <v>4068</v>
      </c>
      <c r="N815" s="153">
        <f t="shared" si="129"/>
        <v>205</v>
      </c>
      <c r="O815" s="259" t="s">
        <v>4102</v>
      </c>
      <c r="P815" s="183">
        <v>1</v>
      </c>
      <c r="Q815" s="193">
        <v>43286</v>
      </c>
      <c r="R815" s="184">
        <v>43647</v>
      </c>
      <c r="S815" s="194">
        <f t="shared" si="136"/>
        <v>52.144444444444446</v>
      </c>
      <c r="T815" s="463">
        <v>0.1</v>
      </c>
      <c r="U815" s="249">
        <f t="shared" si="131"/>
        <v>5.2144444444444451</v>
      </c>
      <c r="V815" s="250">
        <f t="shared" si="132"/>
        <v>0</v>
      </c>
      <c r="W815" s="250">
        <f t="shared" si="133"/>
        <v>0</v>
      </c>
      <c r="X815" s="255" t="s">
        <v>4381</v>
      </c>
      <c r="Y815" s="155">
        <f t="shared" si="130"/>
        <v>52</v>
      </c>
      <c r="Z815" s="315" t="s">
        <v>3136</v>
      </c>
      <c r="AA815" s="137" t="s">
        <v>4113</v>
      </c>
      <c r="AB815" s="166" t="str">
        <f t="shared" ca="1" si="135"/>
        <v>TÉRMINO</v>
      </c>
      <c r="AC815" s="407"/>
    </row>
    <row r="816" spans="1:29" ht="161.25" hidden="1" customHeight="1" x14ac:dyDescent="0.25">
      <c r="A816" s="149">
        <v>806</v>
      </c>
      <c r="B816" s="150" t="s">
        <v>4184</v>
      </c>
      <c r="C816" s="151" t="s">
        <v>32</v>
      </c>
      <c r="D816" s="253" t="s">
        <v>3947</v>
      </c>
      <c r="E816" s="152"/>
      <c r="F816" s="254" t="s">
        <v>3973</v>
      </c>
      <c r="G816" s="153">
        <f t="shared" si="126"/>
        <v>385</v>
      </c>
      <c r="H816" s="254" t="s">
        <v>3999</v>
      </c>
      <c r="I816" s="153">
        <f t="shared" si="127"/>
        <v>386</v>
      </c>
      <c r="J816" s="198" t="s">
        <v>4034</v>
      </c>
      <c r="K816" s="153">
        <f t="shared" si="128"/>
        <v>49</v>
      </c>
      <c r="L816" s="154"/>
      <c r="M816" s="198" t="s">
        <v>4075</v>
      </c>
      <c r="N816" s="153">
        <f t="shared" si="129"/>
        <v>79</v>
      </c>
      <c r="O816" s="198" t="s">
        <v>4106</v>
      </c>
      <c r="P816" s="183">
        <v>1</v>
      </c>
      <c r="Q816" s="193">
        <v>43286</v>
      </c>
      <c r="R816" s="184">
        <v>43647</v>
      </c>
      <c r="S816" s="194">
        <f t="shared" si="136"/>
        <v>52.144444444444446</v>
      </c>
      <c r="T816" s="463">
        <v>0.1</v>
      </c>
      <c r="U816" s="249">
        <f t="shared" si="131"/>
        <v>5.2144444444444451</v>
      </c>
      <c r="V816" s="250">
        <f t="shared" si="132"/>
        <v>0</v>
      </c>
      <c r="W816" s="250">
        <f t="shared" si="133"/>
        <v>0</v>
      </c>
      <c r="X816" s="255" t="s">
        <v>4382</v>
      </c>
      <c r="Y816" s="155">
        <f t="shared" si="130"/>
        <v>33</v>
      </c>
      <c r="Z816" s="315" t="s">
        <v>3136</v>
      </c>
      <c r="AA816" s="137" t="s">
        <v>4113</v>
      </c>
      <c r="AB816" s="166" t="str">
        <f t="shared" ca="1" si="135"/>
        <v>TÉRMINO</v>
      </c>
      <c r="AC816" s="407"/>
    </row>
    <row r="817" spans="1:29" ht="159" hidden="1" customHeight="1" x14ac:dyDescent="0.25">
      <c r="A817" s="149">
        <v>807</v>
      </c>
      <c r="B817" s="150" t="s">
        <v>4185</v>
      </c>
      <c r="C817" s="151" t="s">
        <v>32</v>
      </c>
      <c r="D817" s="253" t="s">
        <v>3947</v>
      </c>
      <c r="E817" s="152"/>
      <c r="F817" s="254" t="s">
        <v>3973</v>
      </c>
      <c r="G817" s="153">
        <f t="shared" si="126"/>
        <v>385</v>
      </c>
      <c r="H817" s="254" t="s">
        <v>3999</v>
      </c>
      <c r="I817" s="153">
        <f t="shared" si="127"/>
        <v>386</v>
      </c>
      <c r="J817" s="198" t="s">
        <v>4035</v>
      </c>
      <c r="K817" s="153">
        <f t="shared" si="128"/>
        <v>157</v>
      </c>
      <c r="L817" s="154"/>
      <c r="M817" s="198" t="s">
        <v>4073</v>
      </c>
      <c r="N817" s="153">
        <f t="shared" si="129"/>
        <v>105</v>
      </c>
      <c r="O817" s="198" t="s">
        <v>4107</v>
      </c>
      <c r="P817" s="183">
        <v>1</v>
      </c>
      <c r="Q817" s="193">
        <v>43286</v>
      </c>
      <c r="R817" s="184">
        <v>43647</v>
      </c>
      <c r="S817" s="194">
        <f t="shared" si="136"/>
        <v>52.144444444444446</v>
      </c>
      <c r="T817" s="463">
        <v>0.1</v>
      </c>
      <c r="U817" s="249">
        <f t="shared" si="131"/>
        <v>5.2144444444444451</v>
      </c>
      <c r="V817" s="250">
        <f t="shared" si="132"/>
        <v>0</v>
      </c>
      <c r="W817" s="250">
        <f t="shared" si="133"/>
        <v>0</v>
      </c>
      <c r="X817" s="255" t="s">
        <v>4383</v>
      </c>
      <c r="Y817" s="155">
        <f t="shared" si="130"/>
        <v>92</v>
      </c>
      <c r="Z817" s="315" t="s">
        <v>3136</v>
      </c>
      <c r="AA817" s="137" t="s">
        <v>4113</v>
      </c>
      <c r="AB817" s="166" t="str">
        <f t="shared" ca="1" si="135"/>
        <v>TÉRMINO</v>
      </c>
      <c r="AC817" s="407"/>
    </row>
    <row r="818" spans="1:29" ht="146.25" hidden="1" customHeight="1" x14ac:dyDescent="0.25">
      <c r="A818" s="149">
        <v>808</v>
      </c>
      <c r="B818" s="150" t="s">
        <v>4186</v>
      </c>
      <c r="C818" s="151" t="s">
        <v>32</v>
      </c>
      <c r="D818" s="253" t="s">
        <v>3947</v>
      </c>
      <c r="E818" s="152"/>
      <c r="F818" s="254" t="s">
        <v>3973</v>
      </c>
      <c r="G818" s="153">
        <f t="shared" si="126"/>
        <v>385</v>
      </c>
      <c r="H818" s="254" t="s">
        <v>3999</v>
      </c>
      <c r="I818" s="153">
        <f t="shared" si="127"/>
        <v>386</v>
      </c>
      <c r="J818" s="182" t="s">
        <v>4041</v>
      </c>
      <c r="K818" s="153">
        <f t="shared" si="128"/>
        <v>117</v>
      </c>
      <c r="L818" s="154"/>
      <c r="M818" s="182" t="s">
        <v>4077</v>
      </c>
      <c r="N818" s="153">
        <f t="shared" si="129"/>
        <v>97</v>
      </c>
      <c r="O818" s="198" t="s">
        <v>4110</v>
      </c>
      <c r="P818" s="183">
        <v>1</v>
      </c>
      <c r="Q818" s="193">
        <v>43286</v>
      </c>
      <c r="R818" s="184">
        <v>43647</v>
      </c>
      <c r="S818" s="194">
        <f t="shared" si="136"/>
        <v>52.144444444444446</v>
      </c>
      <c r="T818" s="164">
        <v>0</v>
      </c>
      <c r="U818" s="249">
        <f t="shared" si="131"/>
        <v>0</v>
      </c>
      <c r="V818" s="250">
        <f t="shared" si="132"/>
        <v>0</v>
      </c>
      <c r="W818" s="250">
        <f t="shared" si="133"/>
        <v>0</v>
      </c>
      <c r="X818" s="255" t="s">
        <v>3929</v>
      </c>
      <c r="Y818" s="155">
        <f t="shared" si="130"/>
        <v>133</v>
      </c>
      <c r="Z818" s="315" t="s">
        <v>3136</v>
      </c>
      <c r="AA818" s="137" t="s">
        <v>4113</v>
      </c>
      <c r="AB818" s="166" t="str">
        <f t="shared" ca="1" si="135"/>
        <v>TÉRMINO</v>
      </c>
      <c r="AC818" s="407"/>
    </row>
    <row r="819" spans="1:29" ht="154.5" hidden="1" customHeight="1" x14ac:dyDescent="0.25">
      <c r="A819" s="149">
        <v>809</v>
      </c>
      <c r="B819" s="150" t="s">
        <v>4187</v>
      </c>
      <c r="C819" s="151" t="s">
        <v>32</v>
      </c>
      <c r="D819" s="253" t="s">
        <v>3947</v>
      </c>
      <c r="E819" s="152">
        <v>542</v>
      </c>
      <c r="F819" s="254" t="s">
        <v>3974</v>
      </c>
      <c r="G819" s="153">
        <f t="shared" si="126"/>
        <v>385</v>
      </c>
      <c r="H819" s="254" t="s">
        <v>4000</v>
      </c>
      <c r="I819" s="153">
        <f t="shared" si="127"/>
        <v>389</v>
      </c>
      <c r="J819" s="182" t="s">
        <v>1382</v>
      </c>
      <c r="K819" s="153">
        <f t="shared" si="128"/>
        <v>88</v>
      </c>
      <c r="L819" s="154">
        <v>542</v>
      </c>
      <c r="M819" s="182" t="s">
        <v>3924</v>
      </c>
      <c r="N819" s="153">
        <f t="shared" si="129"/>
        <v>321</v>
      </c>
      <c r="O819" s="182" t="s">
        <v>3926</v>
      </c>
      <c r="P819" s="183">
        <v>6</v>
      </c>
      <c r="Q819" s="184">
        <v>43286</v>
      </c>
      <c r="R819" s="184">
        <v>43651</v>
      </c>
      <c r="S819" s="194">
        <f t="shared" si="125"/>
        <v>52.142857142857146</v>
      </c>
      <c r="T819" s="164">
        <v>0</v>
      </c>
      <c r="U819" s="249">
        <f t="shared" si="131"/>
        <v>0</v>
      </c>
      <c r="V819" s="250">
        <f t="shared" si="132"/>
        <v>0</v>
      </c>
      <c r="W819" s="250">
        <f t="shared" si="133"/>
        <v>0</v>
      </c>
      <c r="X819" s="255" t="s">
        <v>3929</v>
      </c>
      <c r="Y819" s="155">
        <f t="shared" si="130"/>
        <v>133</v>
      </c>
      <c r="Z819" s="315" t="s">
        <v>47</v>
      </c>
      <c r="AA819" s="137" t="s">
        <v>4113</v>
      </c>
      <c r="AB819" s="166" t="str">
        <f t="shared" ca="1" si="135"/>
        <v>TÉRMINO</v>
      </c>
      <c r="AC819" s="407"/>
    </row>
    <row r="820" spans="1:29" ht="157.5" hidden="1" customHeight="1" x14ac:dyDescent="0.25">
      <c r="A820" s="149">
        <v>810</v>
      </c>
      <c r="B820" s="150" t="s">
        <v>4275</v>
      </c>
      <c r="C820" s="151" t="s">
        <v>32</v>
      </c>
      <c r="D820" s="315" t="s">
        <v>4212</v>
      </c>
      <c r="E820" s="316">
        <v>543</v>
      </c>
      <c r="F820" s="413" t="s">
        <v>4330</v>
      </c>
      <c r="G820" s="318">
        <f t="shared" si="126"/>
        <v>389</v>
      </c>
      <c r="H820" s="319" t="s">
        <v>4213</v>
      </c>
      <c r="I820" s="320">
        <f t="shared" si="127"/>
        <v>105</v>
      </c>
      <c r="J820" s="319" t="s">
        <v>4214</v>
      </c>
      <c r="K820" s="320">
        <f t="shared" si="128"/>
        <v>69</v>
      </c>
      <c r="L820" s="331">
        <v>1</v>
      </c>
      <c r="M820" s="319" t="s">
        <v>4215</v>
      </c>
      <c r="N820" s="320">
        <f t="shared" si="129"/>
        <v>185</v>
      </c>
      <c r="O820" s="389" t="s">
        <v>4216</v>
      </c>
      <c r="P820" s="402">
        <v>3</v>
      </c>
      <c r="Q820" s="387">
        <v>43374</v>
      </c>
      <c r="R820" s="387">
        <v>43646</v>
      </c>
      <c r="S820" s="388">
        <f t="shared" si="125"/>
        <v>38.857142857142854</v>
      </c>
      <c r="T820" s="416">
        <v>0.6</v>
      </c>
      <c r="U820" s="417">
        <f t="shared" si="131"/>
        <v>23.314285714285713</v>
      </c>
      <c r="V820" s="418">
        <f t="shared" si="132"/>
        <v>0</v>
      </c>
      <c r="W820" s="418">
        <f t="shared" si="133"/>
        <v>0</v>
      </c>
      <c r="X820" s="389" t="s">
        <v>4331</v>
      </c>
      <c r="Y820" s="327">
        <f t="shared" si="130"/>
        <v>102</v>
      </c>
      <c r="Z820" s="315" t="s">
        <v>4114</v>
      </c>
      <c r="AA820" s="328" t="s">
        <v>4217</v>
      </c>
      <c r="AB820" s="166" t="str">
        <f t="shared" ca="1" si="135"/>
        <v>TÉRMINO</v>
      </c>
      <c r="AC820" s="407"/>
    </row>
    <row r="821" spans="1:29" ht="149.25" hidden="1" customHeight="1" x14ac:dyDescent="0.25">
      <c r="A821" s="149">
        <v>811</v>
      </c>
      <c r="B821" s="371" t="s">
        <v>4276</v>
      </c>
      <c r="C821" s="419" t="s">
        <v>4211</v>
      </c>
      <c r="D821" s="383" t="s">
        <v>4212</v>
      </c>
      <c r="E821" s="316"/>
      <c r="F821" s="413" t="s">
        <v>4330</v>
      </c>
      <c r="G821" s="318">
        <f t="shared" si="126"/>
        <v>389</v>
      </c>
      <c r="H821" s="389" t="s">
        <v>4213</v>
      </c>
      <c r="I821" s="320">
        <f t="shared" si="127"/>
        <v>105</v>
      </c>
      <c r="J821" s="389" t="s">
        <v>4214</v>
      </c>
      <c r="K821" s="320">
        <f t="shared" si="128"/>
        <v>69</v>
      </c>
      <c r="L821" s="331">
        <v>1</v>
      </c>
      <c r="M821" s="389" t="s">
        <v>4218</v>
      </c>
      <c r="N821" s="320">
        <f t="shared" si="129"/>
        <v>357</v>
      </c>
      <c r="O821" s="389" t="s">
        <v>4219</v>
      </c>
      <c r="P821" s="402">
        <v>2</v>
      </c>
      <c r="Q821" s="387">
        <v>43374</v>
      </c>
      <c r="R821" s="387">
        <v>43646</v>
      </c>
      <c r="S821" s="388">
        <f t="shared" si="125"/>
        <v>38.857142857142854</v>
      </c>
      <c r="T821" s="421">
        <v>0.8</v>
      </c>
      <c r="U821" s="417">
        <f t="shared" si="131"/>
        <v>31.085714285714285</v>
      </c>
      <c r="V821" s="418">
        <f t="shared" si="132"/>
        <v>0</v>
      </c>
      <c r="W821" s="418">
        <f t="shared" si="133"/>
        <v>0</v>
      </c>
      <c r="X821" s="389" t="s">
        <v>4332</v>
      </c>
      <c r="Y821" s="327">
        <f t="shared" si="130"/>
        <v>292</v>
      </c>
      <c r="Z821" s="315" t="s">
        <v>4114</v>
      </c>
      <c r="AA821" s="328" t="s">
        <v>4217</v>
      </c>
      <c r="AB821" s="166" t="str">
        <f t="shared" ca="1" si="135"/>
        <v>TÉRMINO</v>
      </c>
      <c r="AC821" s="407"/>
    </row>
    <row r="822" spans="1:29" ht="156" hidden="1" customHeight="1" x14ac:dyDescent="0.25">
      <c r="A822" s="149">
        <v>812</v>
      </c>
      <c r="B822" s="150" t="s">
        <v>4277</v>
      </c>
      <c r="C822" s="314" t="s">
        <v>4211</v>
      </c>
      <c r="D822" s="315" t="s">
        <v>4212</v>
      </c>
      <c r="E822" s="316"/>
      <c r="F822" s="317" t="s">
        <v>4330</v>
      </c>
      <c r="G822" s="318">
        <f t="shared" si="126"/>
        <v>389</v>
      </c>
      <c r="H822" s="319" t="s">
        <v>4213</v>
      </c>
      <c r="I822" s="320">
        <f t="shared" si="127"/>
        <v>105</v>
      </c>
      <c r="J822" s="319" t="s">
        <v>4220</v>
      </c>
      <c r="K822" s="320">
        <f t="shared" si="128"/>
        <v>291</v>
      </c>
      <c r="L822" s="331">
        <v>1</v>
      </c>
      <c r="M822" s="319" t="s">
        <v>4221</v>
      </c>
      <c r="N822" s="320">
        <f t="shared" si="129"/>
        <v>383</v>
      </c>
      <c r="O822" s="319" t="s">
        <v>4222</v>
      </c>
      <c r="P822" s="321">
        <v>6</v>
      </c>
      <c r="Q822" s="322">
        <v>43388</v>
      </c>
      <c r="R822" s="322">
        <v>43554</v>
      </c>
      <c r="S822" s="323">
        <f t="shared" si="125"/>
        <v>23.714285714285715</v>
      </c>
      <c r="T822" s="464">
        <v>0.1</v>
      </c>
      <c r="U822" s="325">
        <f t="shared" si="131"/>
        <v>2.3714285714285714</v>
      </c>
      <c r="V822" s="326">
        <f t="shared" si="132"/>
        <v>0</v>
      </c>
      <c r="W822" s="326">
        <f t="shared" si="133"/>
        <v>0</v>
      </c>
      <c r="X822" s="142" t="s">
        <v>4402</v>
      </c>
      <c r="Y822" s="327">
        <f t="shared" si="130"/>
        <v>389</v>
      </c>
      <c r="Z822" s="315" t="s">
        <v>43</v>
      </c>
      <c r="AA822" s="328" t="s">
        <v>4217</v>
      </c>
      <c r="AB822" s="166" t="str">
        <f t="shared" ca="1" si="135"/>
        <v>TÉRMINO</v>
      </c>
      <c r="AC822" s="407"/>
    </row>
    <row r="823" spans="1:29" ht="117.75" hidden="1" customHeight="1" x14ac:dyDescent="0.25">
      <c r="A823" s="149">
        <v>813</v>
      </c>
      <c r="B823" s="371" t="s">
        <v>4278</v>
      </c>
      <c r="C823" s="372" t="s">
        <v>32</v>
      </c>
      <c r="D823" s="383" t="s">
        <v>4212</v>
      </c>
      <c r="E823" s="316">
        <v>544</v>
      </c>
      <c r="F823" s="413" t="s">
        <v>4223</v>
      </c>
      <c r="G823" s="318">
        <f t="shared" si="126"/>
        <v>390</v>
      </c>
      <c r="H823" s="389" t="s">
        <v>4224</v>
      </c>
      <c r="I823" s="320">
        <f t="shared" si="127"/>
        <v>152</v>
      </c>
      <c r="J823" s="389" t="s">
        <v>4214</v>
      </c>
      <c r="K823" s="320">
        <f t="shared" si="128"/>
        <v>69</v>
      </c>
      <c r="L823" s="331">
        <v>2</v>
      </c>
      <c r="M823" s="389" t="s">
        <v>4215</v>
      </c>
      <c r="N823" s="320">
        <f t="shared" si="129"/>
        <v>185</v>
      </c>
      <c r="O823" s="389" t="s">
        <v>4216</v>
      </c>
      <c r="P823" s="402">
        <v>3</v>
      </c>
      <c r="Q823" s="387">
        <v>43374</v>
      </c>
      <c r="R823" s="387">
        <v>43646</v>
      </c>
      <c r="S823" s="388">
        <f t="shared" si="125"/>
        <v>38.857142857142854</v>
      </c>
      <c r="T823" s="416">
        <v>0.5</v>
      </c>
      <c r="U823" s="417">
        <f t="shared" si="131"/>
        <v>19.428571428571427</v>
      </c>
      <c r="V823" s="418">
        <f t="shared" si="132"/>
        <v>0</v>
      </c>
      <c r="W823" s="418">
        <f t="shared" si="133"/>
        <v>0</v>
      </c>
      <c r="X823" s="389" t="s">
        <v>4324</v>
      </c>
      <c r="Y823" s="327">
        <f t="shared" si="130"/>
        <v>249</v>
      </c>
      <c r="Z823" s="315" t="s">
        <v>4114</v>
      </c>
      <c r="AA823" s="328" t="s">
        <v>4217</v>
      </c>
      <c r="AB823" s="166" t="str">
        <f t="shared" ca="1" si="135"/>
        <v>TÉRMINO</v>
      </c>
      <c r="AC823" s="407"/>
    </row>
    <row r="824" spans="1:29" ht="180.75" hidden="1" customHeight="1" x14ac:dyDescent="0.25">
      <c r="A824" s="149">
        <v>814</v>
      </c>
      <c r="B824" s="150" t="s">
        <v>4279</v>
      </c>
      <c r="C824" s="314" t="s">
        <v>4211</v>
      </c>
      <c r="D824" s="315" t="s">
        <v>4212</v>
      </c>
      <c r="E824" s="316"/>
      <c r="F824" s="317" t="s">
        <v>4223</v>
      </c>
      <c r="G824" s="318">
        <f t="shared" si="126"/>
        <v>390</v>
      </c>
      <c r="H824" s="319" t="s">
        <v>4224</v>
      </c>
      <c r="I824" s="320">
        <f t="shared" si="127"/>
        <v>152</v>
      </c>
      <c r="J824" s="319" t="s">
        <v>4225</v>
      </c>
      <c r="K824" s="320">
        <f t="shared" si="128"/>
        <v>70</v>
      </c>
      <c r="L824" s="331">
        <v>2</v>
      </c>
      <c r="M824" s="319" t="s">
        <v>4226</v>
      </c>
      <c r="N824" s="320">
        <f t="shared" si="129"/>
        <v>357</v>
      </c>
      <c r="O824" s="319" t="s">
        <v>4227</v>
      </c>
      <c r="P824" s="321">
        <v>3</v>
      </c>
      <c r="Q824" s="322">
        <v>43374</v>
      </c>
      <c r="R824" s="322">
        <v>43738</v>
      </c>
      <c r="S824" s="323">
        <f t="shared" si="125"/>
        <v>52</v>
      </c>
      <c r="T824" s="324">
        <v>0</v>
      </c>
      <c r="U824" s="325">
        <f t="shared" si="131"/>
        <v>0</v>
      </c>
      <c r="V824" s="326">
        <f t="shared" si="132"/>
        <v>0</v>
      </c>
      <c r="W824" s="326">
        <f t="shared" si="133"/>
        <v>0</v>
      </c>
      <c r="X824" s="255" t="s">
        <v>4407</v>
      </c>
      <c r="Y824" s="327">
        <f t="shared" si="130"/>
        <v>55</v>
      </c>
      <c r="Z824" s="315" t="s">
        <v>4114</v>
      </c>
      <c r="AA824" s="328" t="s">
        <v>4217</v>
      </c>
      <c r="AB824" s="166" t="str">
        <f t="shared" ca="1" si="135"/>
        <v>TÉRMINO</v>
      </c>
      <c r="AC824" s="407"/>
    </row>
    <row r="825" spans="1:29" ht="150.75" hidden="1" customHeight="1" x14ac:dyDescent="0.25">
      <c r="A825" s="149">
        <v>815</v>
      </c>
      <c r="B825" s="371" t="s">
        <v>4280</v>
      </c>
      <c r="C825" s="372" t="s">
        <v>32</v>
      </c>
      <c r="D825" s="383" t="s">
        <v>33</v>
      </c>
      <c r="E825" s="316">
        <v>545</v>
      </c>
      <c r="F825" s="413" t="s">
        <v>4228</v>
      </c>
      <c r="G825" s="318">
        <f t="shared" si="126"/>
        <v>390</v>
      </c>
      <c r="H825" s="389" t="s">
        <v>4229</v>
      </c>
      <c r="I825" s="320">
        <f t="shared" si="127"/>
        <v>374</v>
      </c>
      <c r="J825" s="389" t="s">
        <v>4230</v>
      </c>
      <c r="K825" s="320">
        <f t="shared" si="128"/>
        <v>335</v>
      </c>
      <c r="L825" s="331">
        <v>3</v>
      </c>
      <c r="M825" s="389" t="s">
        <v>4231</v>
      </c>
      <c r="N825" s="320">
        <f t="shared" si="129"/>
        <v>173</v>
      </c>
      <c r="O825" s="389" t="s">
        <v>4232</v>
      </c>
      <c r="P825" s="402">
        <v>2</v>
      </c>
      <c r="Q825" s="420">
        <v>43388</v>
      </c>
      <c r="R825" s="420">
        <v>43419</v>
      </c>
      <c r="S825" s="388">
        <f t="shared" si="125"/>
        <v>4.4285714285714288</v>
      </c>
      <c r="T825" s="416">
        <v>1</v>
      </c>
      <c r="U825" s="417">
        <f t="shared" si="131"/>
        <v>4.4285714285714288</v>
      </c>
      <c r="V825" s="418">
        <f t="shared" si="132"/>
        <v>0</v>
      </c>
      <c r="W825" s="418">
        <f t="shared" si="133"/>
        <v>0</v>
      </c>
      <c r="X825" s="389" t="s">
        <v>4323</v>
      </c>
      <c r="Y825" s="327">
        <f t="shared" si="130"/>
        <v>141</v>
      </c>
      <c r="Z825" s="315" t="s">
        <v>4114</v>
      </c>
      <c r="AA825" s="328" t="s">
        <v>4217</v>
      </c>
      <c r="AB825" s="163" t="s">
        <v>3886</v>
      </c>
      <c r="AC825" s="412" t="s">
        <v>4321</v>
      </c>
    </row>
    <row r="826" spans="1:29" ht="150.75" hidden="1" customHeight="1" x14ac:dyDescent="0.25">
      <c r="A826" s="149">
        <v>816</v>
      </c>
      <c r="B826" s="371" t="s">
        <v>4281</v>
      </c>
      <c r="C826" s="372" t="s">
        <v>32</v>
      </c>
      <c r="D826" s="383" t="s">
        <v>33</v>
      </c>
      <c r="E826" s="316">
        <v>546</v>
      </c>
      <c r="F826" s="413" t="s">
        <v>4233</v>
      </c>
      <c r="G826" s="318">
        <f t="shared" si="126"/>
        <v>384</v>
      </c>
      <c r="H826" s="389" t="s">
        <v>4234</v>
      </c>
      <c r="I826" s="320">
        <f t="shared" si="127"/>
        <v>135</v>
      </c>
      <c r="J826" s="389" t="s">
        <v>4235</v>
      </c>
      <c r="K826" s="320">
        <f t="shared" si="128"/>
        <v>186</v>
      </c>
      <c r="L826" s="331">
        <v>4</v>
      </c>
      <c r="M826" s="389" t="s">
        <v>4236</v>
      </c>
      <c r="N826" s="320">
        <f t="shared" si="129"/>
        <v>265</v>
      </c>
      <c r="O826" s="389" t="s">
        <v>4237</v>
      </c>
      <c r="P826" s="414">
        <v>3</v>
      </c>
      <c r="Q826" s="415">
        <v>43388</v>
      </c>
      <c r="R826" s="415">
        <v>43600</v>
      </c>
      <c r="S826" s="435">
        <f t="shared" si="125"/>
        <v>30.285714285714285</v>
      </c>
      <c r="T826" s="416">
        <v>0.3</v>
      </c>
      <c r="U826" s="417">
        <f t="shared" si="131"/>
        <v>9.0857142857142854</v>
      </c>
      <c r="V826" s="418">
        <f t="shared" si="132"/>
        <v>0</v>
      </c>
      <c r="W826" s="418">
        <f t="shared" si="133"/>
        <v>0</v>
      </c>
      <c r="X826" s="389" t="s">
        <v>4327</v>
      </c>
      <c r="Y826" s="327">
        <f t="shared" si="130"/>
        <v>176</v>
      </c>
      <c r="Z826" s="315" t="s">
        <v>4114</v>
      </c>
      <c r="AA826" s="328" t="s">
        <v>4217</v>
      </c>
      <c r="AB826" s="166" t="str">
        <f t="shared" ref="AB826:AB833" ca="1" si="137">IF($AD$1&gt;=R826,"VENCIDO","TÉRMINO")</f>
        <v>TÉRMINO</v>
      </c>
      <c r="AC826" s="407"/>
    </row>
    <row r="827" spans="1:29" ht="143.25" hidden="1" customHeight="1" x14ac:dyDescent="0.25">
      <c r="A827" s="149">
        <v>817</v>
      </c>
      <c r="B827" s="150" t="s">
        <v>4282</v>
      </c>
      <c r="C827" s="151" t="s">
        <v>32</v>
      </c>
      <c r="D827" s="315" t="s">
        <v>33</v>
      </c>
      <c r="E827" s="316">
        <v>547</v>
      </c>
      <c r="F827" s="317" t="s">
        <v>4238</v>
      </c>
      <c r="G827" s="318">
        <f t="shared" si="126"/>
        <v>388</v>
      </c>
      <c r="H827" s="319" t="s">
        <v>4239</v>
      </c>
      <c r="I827" s="320">
        <f t="shared" si="127"/>
        <v>355</v>
      </c>
      <c r="J827" s="319" t="s">
        <v>4240</v>
      </c>
      <c r="K827" s="320">
        <f t="shared" si="128"/>
        <v>76</v>
      </c>
      <c r="L827" s="331">
        <v>5</v>
      </c>
      <c r="M827" s="319" t="s">
        <v>4241</v>
      </c>
      <c r="N827" s="320">
        <f t="shared" si="129"/>
        <v>68</v>
      </c>
      <c r="O827" s="319" t="s">
        <v>4242</v>
      </c>
      <c r="P827" s="329">
        <v>3</v>
      </c>
      <c r="Q827" s="330">
        <v>43388</v>
      </c>
      <c r="R827" s="330">
        <v>43753</v>
      </c>
      <c r="S827" s="323">
        <f t="shared" si="125"/>
        <v>52.142857142857146</v>
      </c>
      <c r="T827" s="324">
        <v>0</v>
      </c>
      <c r="U827" s="325">
        <f t="shared" si="131"/>
        <v>0</v>
      </c>
      <c r="V827" s="326">
        <f t="shared" si="132"/>
        <v>0</v>
      </c>
      <c r="W827" s="326">
        <f t="shared" si="133"/>
        <v>0</v>
      </c>
      <c r="X827" s="255" t="s">
        <v>3929</v>
      </c>
      <c r="Y827" s="327">
        <f t="shared" si="130"/>
        <v>133</v>
      </c>
      <c r="Z827" s="315" t="s">
        <v>4243</v>
      </c>
      <c r="AA827" s="328" t="s">
        <v>4217</v>
      </c>
      <c r="AB827" s="166" t="str">
        <f t="shared" ca="1" si="137"/>
        <v>TÉRMINO</v>
      </c>
      <c r="AC827" s="407"/>
    </row>
    <row r="828" spans="1:29" ht="141" hidden="1" customHeight="1" x14ac:dyDescent="0.25">
      <c r="A828" s="149">
        <v>818</v>
      </c>
      <c r="B828" s="150" t="s">
        <v>4283</v>
      </c>
      <c r="C828" s="314" t="s">
        <v>4211</v>
      </c>
      <c r="D828" s="315" t="s">
        <v>33</v>
      </c>
      <c r="E828" s="316"/>
      <c r="F828" s="317" t="s">
        <v>4238</v>
      </c>
      <c r="G828" s="318">
        <f t="shared" si="126"/>
        <v>388</v>
      </c>
      <c r="H828" s="319" t="s">
        <v>4239</v>
      </c>
      <c r="I828" s="320">
        <f t="shared" si="127"/>
        <v>355</v>
      </c>
      <c r="J828" s="319" t="s">
        <v>4244</v>
      </c>
      <c r="K828" s="320">
        <f t="shared" si="128"/>
        <v>114</v>
      </c>
      <c r="L828" s="331">
        <v>5</v>
      </c>
      <c r="M828" s="319" t="s">
        <v>4245</v>
      </c>
      <c r="N828" s="320">
        <f t="shared" si="129"/>
        <v>117</v>
      </c>
      <c r="O828" s="319" t="s">
        <v>4246</v>
      </c>
      <c r="P828" s="321">
        <v>66</v>
      </c>
      <c r="Q828" s="330">
        <v>43388</v>
      </c>
      <c r="R828" s="330">
        <v>43753</v>
      </c>
      <c r="S828" s="323">
        <f t="shared" si="125"/>
        <v>52.142857142857146</v>
      </c>
      <c r="T828" s="436">
        <v>0.1</v>
      </c>
      <c r="U828" s="325">
        <f t="shared" si="131"/>
        <v>5.2142857142857153</v>
      </c>
      <c r="V828" s="326">
        <f t="shared" si="132"/>
        <v>0</v>
      </c>
      <c r="W828" s="326">
        <f t="shared" si="133"/>
        <v>0</v>
      </c>
      <c r="X828" s="255" t="s">
        <v>4341</v>
      </c>
      <c r="Y828" s="327">
        <f t="shared" si="130"/>
        <v>73</v>
      </c>
      <c r="Z828" s="315" t="s">
        <v>4114</v>
      </c>
      <c r="AA828" s="328" t="s">
        <v>4217</v>
      </c>
      <c r="AB828" s="166" t="str">
        <f t="shared" ca="1" si="137"/>
        <v>TÉRMINO</v>
      </c>
      <c r="AC828" s="407"/>
    </row>
    <row r="829" spans="1:29" ht="148.5" hidden="1" customHeight="1" x14ac:dyDescent="0.25">
      <c r="A829" s="149">
        <v>819</v>
      </c>
      <c r="B829" s="371" t="s">
        <v>4284</v>
      </c>
      <c r="C829" s="372" t="s">
        <v>32</v>
      </c>
      <c r="D829" s="383" t="s">
        <v>33</v>
      </c>
      <c r="E829" s="316">
        <v>548</v>
      </c>
      <c r="F829" s="413" t="s">
        <v>4247</v>
      </c>
      <c r="G829" s="318">
        <f t="shared" si="126"/>
        <v>387</v>
      </c>
      <c r="H829" s="389" t="s">
        <v>4248</v>
      </c>
      <c r="I829" s="320">
        <f t="shared" si="127"/>
        <v>292</v>
      </c>
      <c r="J829" s="389" t="s">
        <v>4249</v>
      </c>
      <c r="K829" s="320">
        <f t="shared" si="128"/>
        <v>191</v>
      </c>
      <c r="L829" s="331">
        <v>6</v>
      </c>
      <c r="M829" s="389" t="s">
        <v>4250</v>
      </c>
      <c r="N829" s="320">
        <f t="shared" si="129"/>
        <v>195</v>
      </c>
      <c r="O829" s="389" t="s">
        <v>4251</v>
      </c>
      <c r="P829" s="414">
        <v>4</v>
      </c>
      <c r="Q829" s="415">
        <v>43388</v>
      </c>
      <c r="R829" s="415">
        <v>43738</v>
      </c>
      <c r="S829" s="388">
        <f t="shared" si="125"/>
        <v>50</v>
      </c>
      <c r="T829" s="416">
        <v>0.5</v>
      </c>
      <c r="U829" s="417">
        <f t="shared" si="131"/>
        <v>25</v>
      </c>
      <c r="V829" s="418">
        <f t="shared" si="132"/>
        <v>0</v>
      </c>
      <c r="W829" s="418">
        <f t="shared" si="133"/>
        <v>0</v>
      </c>
      <c r="X829" s="389" t="s">
        <v>4322</v>
      </c>
      <c r="Y829" s="327">
        <f t="shared" si="130"/>
        <v>202</v>
      </c>
      <c r="Z829" s="315" t="s">
        <v>4114</v>
      </c>
      <c r="AA829" s="328" t="s">
        <v>4217</v>
      </c>
      <c r="AB829" s="166" t="str">
        <f t="shared" ca="1" si="137"/>
        <v>TÉRMINO</v>
      </c>
      <c r="AC829" s="407"/>
    </row>
    <row r="830" spans="1:29" ht="141.75" hidden="1" customHeight="1" x14ac:dyDescent="0.25">
      <c r="A830" s="149">
        <v>820</v>
      </c>
      <c r="B830" s="150" t="s">
        <v>4285</v>
      </c>
      <c r="C830" s="151" t="s">
        <v>32</v>
      </c>
      <c r="D830" s="315" t="s">
        <v>33</v>
      </c>
      <c r="E830" s="316">
        <v>549</v>
      </c>
      <c r="F830" s="317" t="s">
        <v>4252</v>
      </c>
      <c r="G830" s="318">
        <f t="shared" si="126"/>
        <v>389</v>
      </c>
      <c r="H830" s="319" t="s">
        <v>4253</v>
      </c>
      <c r="I830" s="320">
        <f t="shared" si="127"/>
        <v>172</v>
      </c>
      <c r="J830" s="319" t="s">
        <v>4254</v>
      </c>
      <c r="K830" s="320">
        <f t="shared" si="128"/>
        <v>133</v>
      </c>
      <c r="L830" s="331">
        <v>7</v>
      </c>
      <c r="M830" s="319" t="s">
        <v>4255</v>
      </c>
      <c r="N830" s="320">
        <f t="shared" si="129"/>
        <v>245</v>
      </c>
      <c r="O830" s="319" t="s">
        <v>4256</v>
      </c>
      <c r="P830" s="321">
        <v>4</v>
      </c>
      <c r="Q830" s="330">
        <v>43378</v>
      </c>
      <c r="R830" s="330">
        <v>43738</v>
      </c>
      <c r="S830" s="323">
        <f t="shared" si="125"/>
        <v>51.428571428571431</v>
      </c>
      <c r="T830" s="324">
        <v>0</v>
      </c>
      <c r="U830" s="325">
        <f t="shared" si="131"/>
        <v>0</v>
      </c>
      <c r="V830" s="326">
        <f t="shared" si="132"/>
        <v>0</v>
      </c>
      <c r="W830" s="326">
        <f t="shared" si="133"/>
        <v>0</v>
      </c>
      <c r="X830" s="255" t="s">
        <v>3929</v>
      </c>
      <c r="Y830" s="327">
        <f t="shared" si="130"/>
        <v>133</v>
      </c>
      <c r="Z830" s="315" t="s">
        <v>2888</v>
      </c>
      <c r="AA830" s="328" t="s">
        <v>4217</v>
      </c>
      <c r="AB830" s="166" t="str">
        <f t="shared" ca="1" si="137"/>
        <v>TÉRMINO</v>
      </c>
      <c r="AC830" s="407"/>
    </row>
    <row r="831" spans="1:29" ht="140.25" hidden="1" customHeight="1" x14ac:dyDescent="0.25">
      <c r="A831" s="149">
        <v>821</v>
      </c>
      <c r="B831" s="150" t="s">
        <v>4286</v>
      </c>
      <c r="C831" s="314" t="s">
        <v>4211</v>
      </c>
      <c r="D831" s="315" t="s">
        <v>33</v>
      </c>
      <c r="E831" s="316"/>
      <c r="F831" s="317" t="s">
        <v>4252</v>
      </c>
      <c r="G831" s="318">
        <f t="shared" si="126"/>
        <v>389</v>
      </c>
      <c r="H831" s="319" t="s">
        <v>4253</v>
      </c>
      <c r="I831" s="320">
        <f t="shared" si="127"/>
        <v>172</v>
      </c>
      <c r="J831" s="319" t="s">
        <v>4257</v>
      </c>
      <c r="K831" s="320">
        <f t="shared" si="128"/>
        <v>196</v>
      </c>
      <c r="L831" s="331">
        <v>7</v>
      </c>
      <c r="M831" s="319" t="s">
        <v>4258</v>
      </c>
      <c r="N831" s="320">
        <f t="shared" si="129"/>
        <v>132</v>
      </c>
      <c r="O831" s="319" t="s">
        <v>4259</v>
      </c>
      <c r="P831" s="321">
        <v>1</v>
      </c>
      <c r="Q831" s="330">
        <v>43388</v>
      </c>
      <c r="R831" s="330">
        <v>43753</v>
      </c>
      <c r="S831" s="323">
        <f t="shared" si="125"/>
        <v>52.142857142857146</v>
      </c>
      <c r="T831" s="324">
        <v>0</v>
      </c>
      <c r="U831" s="325">
        <f t="shared" si="131"/>
        <v>0</v>
      </c>
      <c r="V831" s="326">
        <f t="shared" si="132"/>
        <v>0</v>
      </c>
      <c r="W831" s="326">
        <f t="shared" si="133"/>
        <v>0</v>
      </c>
      <c r="X831" s="255" t="s">
        <v>3929</v>
      </c>
      <c r="Y831" s="327">
        <f t="shared" si="130"/>
        <v>133</v>
      </c>
      <c r="Z831" s="315" t="s">
        <v>4114</v>
      </c>
      <c r="AA831" s="328" t="s">
        <v>4217</v>
      </c>
      <c r="AB831" s="166" t="str">
        <f t="shared" ca="1" si="137"/>
        <v>TÉRMINO</v>
      </c>
      <c r="AC831" s="407"/>
    </row>
    <row r="832" spans="1:29" ht="139.5" hidden="1" customHeight="1" x14ac:dyDescent="0.25">
      <c r="A832" s="149">
        <v>822</v>
      </c>
      <c r="B832" s="371" t="s">
        <v>4287</v>
      </c>
      <c r="C832" s="372" t="s">
        <v>32</v>
      </c>
      <c r="D832" s="383" t="s">
        <v>33</v>
      </c>
      <c r="E832" s="316">
        <v>550</v>
      </c>
      <c r="F832" s="413" t="s">
        <v>4260</v>
      </c>
      <c r="G832" s="318">
        <f t="shared" si="126"/>
        <v>387</v>
      </c>
      <c r="H832" s="389" t="s">
        <v>4261</v>
      </c>
      <c r="I832" s="320">
        <f t="shared" si="127"/>
        <v>323</v>
      </c>
      <c r="J832" s="389" t="s">
        <v>4262</v>
      </c>
      <c r="K832" s="320">
        <f t="shared" si="128"/>
        <v>130</v>
      </c>
      <c r="L832" s="331">
        <v>8</v>
      </c>
      <c r="M832" s="389" t="s">
        <v>4263</v>
      </c>
      <c r="N832" s="320">
        <f t="shared" si="129"/>
        <v>118</v>
      </c>
      <c r="O832" s="389" t="s">
        <v>4264</v>
      </c>
      <c r="P832" s="414">
        <v>2</v>
      </c>
      <c r="Q832" s="415">
        <v>43388</v>
      </c>
      <c r="R832" s="415">
        <v>43708</v>
      </c>
      <c r="S832" s="388">
        <f t="shared" si="125"/>
        <v>45.714285714285715</v>
      </c>
      <c r="T832" s="416">
        <v>0.5</v>
      </c>
      <c r="U832" s="417">
        <f t="shared" si="131"/>
        <v>22.857142857142858</v>
      </c>
      <c r="V832" s="418">
        <f t="shared" si="132"/>
        <v>0</v>
      </c>
      <c r="W832" s="418">
        <f t="shared" si="133"/>
        <v>0</v>
      </c>
      <c r="X832" s="389" t="s">
        <v>4326</v>
      </c>
      <c r="Y832" s="327">
        <f t="shared" si="130"/>
        <v>132</v>
      </c>
      <c r="Z832" s="315" t="s">
        <v>4114</v>
      </c>
      <c r="AA832" s="328" t="s">
        <v>4217</v>
      </c>
      <c r="AB832" s="166" t="str">
        <f t="shared" ca="1" si="137"/>
        <v>TÉRMINO</v>
      </c>
      <c r="AC832" s="407"/>
    </row>
    <row r="833" spans="1:29" ht="161.25" hidden="1" customHeight="1" x14ac:dyDescent="0.25">
      <c r="A833" s="149">
        <v>823</v>
      </c>
      <c r="B833" s="150" t="s">
        <v>4288</v>
      </c>
      <c r="C833" s="151" t="s">
        <v>32</v>
      </c>
      <c r="D833" s="315" t="s">
        <v>1728</v>
      </c>
      <c r="E833" s="316">
        <v>551</v>
      </c>
      <c r="F833" s="317" t="s">
        <v>4265</v>
      </c>
      <c r="G833" s="318">
        <f t="shared" si="126"/>
        <v>389</v>
      </c>
      <c r="H833" s="319" t="s">
        <v>4266</v>
      </c>
      <c r="I833" s="320">
        <f t="shared" si="127"/>
        <v>240</v>
      </c>
      <c r="J833" s="319" t="s">
        <v>4267</v>
      </c>
      <c r="K833" s="320">
        <f t="shared" si="128"/>
        <v>173</v>
      </c>
      <c r="L833" s="331">
        <v>9</v>
      </c>
      <c r="M833" s="319" t="s">
        <v>4268</v>
      </c>
      <c r="N833" s="320">
        <f t="shared" si="129"/>
        <v>145</v>
      </c>
      <c r="O833" s="319" t="s">
        <v>4269</v>
      </c>
      <c r="P833" s="321">
        <v>4</v>
      </c>
      <c r="Q833" s="322">
        <v>43388</v>
      </c>
      <c r="R833" s="322">
        <v>43738</v>
      </c>
      <c r="S833" s="323">
        <f t="shared" si="125"/>
        <v>50</v>
      </c>
      <c r="T833" s="324">
        <v>0</v>
      </c>
      <c r="U833" s="325">
        <f t="shared" si="131"/>
        <v>0</v>
      </c>
      <c r="V833" s="326">
        <f t="shared" si="132"/>
        <v>0</v>
      </c>
      <c r="W833" s="326">
        <f t="shared" si="133"/>
        <v>0</v>
      </c>
      <c r="X833" s="255" t="s">
        <v>3929</v>
      </c>
      <c r="Y833" s="327">
        <f t="shared" si="130"/>
        <v>133</v>
      </c>
      <c r="Z833" s="315" t="s">
        <v>4270</v>
      </c>
      <c r="AA833" s="328" t="s">
        <v>4217</v>
      </c>
      <c r="AB833" s="166" t="str">
        <f t="shared" ca="1" si="137"/>
        <v>TÉRMINO</v>
      </c>
      <c r="AC833" s="407"/>
    </row>
    <row r="834" spans="1:29" ht="157.5" hidden="1" customHeight="1" x14ac:dyDescent="0.25">
      <c r="A834" s="149">
        <v>824</v>
      </c>
      <c r="B834" s="371" t="s">
        <v>4289</v>
      </c>
      <c r="C834" s="372" t="s">
        <v>32</v>
      </c>
      <c r="D834" s="383" t="s">
        <v>33</v>
      </c>
      <c r="E834" s="316">
        <v>552</v>
      </c>
      <c r="F834" s="413" t="s">
        <v>4271</v>
      </c>
      <c r="G834" s="318">
        <f t="shared" si="126"/>
        <v>385</v>
      </c>
      <c r="H834" s="389" t="s">
        <v>4272</v>
      </c>
      <c r="I834" s="320">
        <f t="shared" si="127"/>
        <v>207</v>
      </c>
      <c r="J834" s="389" t="s">
        <v>4273</v>
      </c>
      <c r="K834" s="320">
        <f t="shared" si="128"/>
        <v>307</v>
      </c>
      <c r="L834" s="331">
        <v>10</v>
      </c>
      <c r="M834" s="389" t="s">
        <v>4274</v>
      </c>
      <c r="N834" s="320">
        <f t="shared" si="129"/>
        <v>232</v>
      </c>
      <c r="O834" s="389" t="s">
        <v>4328</v>
      </c>
      <c r="P834" s="414">
        <v>2</v>
      </c>
      <c r="Q834" s="415">
        <v>43388</v>
      </c>
      <c r="R834" s="415">
        <v>43496</v>
      </c>
      <c r="S834" s="388">
        <f t="shared" ref="S834" si="138">(+R834-Q834)/7</f>
        <v>15.428571428571429</v>
      </c>
      <c r="T834" s="416">
        <v>1</v>
      </c>
      <c r="U834" s="417">
        <f t="shared" si="131"/>
        <v>15.428571428571429</v>
      </c>
      <c r="V834" s="418">
        <f t="shared" si="132"/>
        <v>0</v>
      </c>
      <c r="W834" s="418">
        <f t="shared" si="133"/>
        <v>0</v>
      </c>
      <c r="X834" s="389" t="s">
        <v>4329</v>
      </c>
      <c r="Y834" s="327">
        <f t="shared" si="130"/>
        <v>129</v>
      </c>
      <c r="Z834" s="315" t="s">
        <v>4114</v>
      </c>
      <c r="AA834" s="328" t="s">
        <v>4217</v>
      </c>
      <c r="AB834" s="163" t="s">
        <v>3886</v>
      </c>
      <c r="AC834" s="406" t="s">
        <v>4321</v>
      </c>
    </row>
    <row r="835" spans="1:29" ht="15" customHeight="1" x14ac:dyDescent="0.25">
      <c r="S835" s="18"/>
      <c r="U835" s="18"/>
      <c r="V835" s="18"/>
      <c r="W835" s="18"/>
    </row>
    <row r="836" spans="1:29" ht="15" customHeight="1" x14ac:dyDescent="0.25">
      <c r="S836" s="18"/>
      <c r="U836" s="18"/>
      <c r="V836" s="18"/>
      <c r="W836" s="18"/>
    </row>
    <row r="837" spans="1:29" ht="15" customHeight="1" x14ac:dyDescent="0.25">
      <c r="S837" s="18"/>
      <c r="U837" s="18"/>
      <c r="V837" s="18"/>
      <c r="W837" s="18"/>
    </row>
    <row r="838" spans="1:29" ht="15" customHeight="1" x14ac:dyDescent="0.25">
      <c r="S838" s="18"/>
      <c r="U838" s="18"/>
      <c r="V838" s="18"/>
      <c r="W838" s="18"/>
    </row>
    <row r="839" spans="1:29" ht="15" customHeight="1" x14ac:dyDescent="0.25">
      <c r="S839" s="18"/>
      <c r="U839" s="18"/>
      <c r="V839" s="18"/>
      <c r="W839" s="18"/>
    </row>
    <row r="840" spans="1:29" ht="15" customHeight="1" x14ac:dyDescent="0.25">
      <c r="S840" s="18"/>
      <c r="U840" s="18"/>
      <c r="V840" s="18"/>
      <c r="W840" s="18"/>
    </row>
    <row r="841" spans="1:29" ht="15" customHeight="1" x14ac:dyDescent="0.25">
      <c r="S841" s="18"/>
      <c r="U841" s="18"/>
      <c r="V841" s="18"/>
      <c r="W841" s="18"/>
    </row>
    <row r="842" spans="1:29" ht="15" customHeight="1" x14ac:dyDescent="0.25">
      <c r="S842" s="18"/>
      <c r="U842" s="18"/>
      <c r="V842" s="18"/>
      <c r="W842" s="18"/>
    </row>
    <row r="843" spans="1:29" ht="15" customHeight="1" x14ac:dyDescent="0.25">
      <c r="S843" s="18"/>
      <c r="U843" s="18"/>
      <c r="V843" s="18"/>
      <c r="W843" s="18"/>
    </row>
    <row r="844" spans="1:29" ht="15" customHeight="1" x14ac:dyDescent="0.25">
      <c r="S844" s="18"/>
      <c r="U844" s="18"/>
      <c r="V844" s="18"/>
      <c r="W844" s="18"/>
    </row>
    <row r="845" spans="1:29" ht="15" customHeight="1" x14ac:dyDescent="0.25">
      <c r="S845" s="18"/>
      <c r="U845" s="18"/>
      <c r="V845" s="18"/>
      <c r="W845" s="18"/>
    </row>
    <row r="846" spans="1:29" ht="15" customHeight="1" x14ac:dyDescent="0.25">
      <c r="S846" s="18"/>
      <c r="U846" s="18"/>
      <c r="V846" s="18"/>
      <c r="W846" s="18"/>
    </row>
    <row r="847" spans="1:29" ht="15" customHeight="1" x14ac:dyDescent="0.25">
      <c r="S847" s="18"/>
      <c r="U847" s="18"/>
      <c r="V847" s="18"/>
      <c r="W847" s="18"/>
    </row>
    <row r="848" spans="1:29" ht="15" customHeight="1" x14ac:dyDescent="0.25">
      <c r="S848" s="18"/>
      <c r="U848" s="18"/>
      <c r="V848" s="18"/>
      <c r="W848" s="18"/>
    </row>
    <row r="849" spans="19:23" ht="15" customHeight="1" x14ac:dyDescent="0.25">
      <c r="S849" s="18"/>
      <c r="U849" s="18"/>
      <c r="V849" s="18"/>
      <c r="W849" s="18"/>
    </row>
    <row r="850" spans="19:23" ht="15" customHeight="1" x14ac:dyDescent="0.25">
      <c r="S850" s="18"/>
      <c r="U850" s="18"/>
      <c r="V850" s="18"/>
      <c r="W850" s="18"/>
    </row>
    <row r="851" spans="19:23" ht="15" customHeight="1" x14ac:dyDescent="0.25">
      <c r="S851" s="18"/>
      <c r="U851" s="18"/>
      <c r="V851" s="18"/>
      <c r="W851" s="18"/>
    </row>
    <row r="852" spans="19:23" ht="15" customHeight="1" x14ac:dyDescent="0.25">
      <c r="S852" s="18"/>
      <c r="U852" s="18"/>
      <c r="V852" s="18"/>
      <c r="W852" s="18"/>
    </row>
    <row r="853" spans="19:23" ht="15" customHeight="1" x14ac:dyDescent="0.25">
      <c r="S853" s="18"/>
      <c r="U853" s="18"/>
      <c r="V853" s="18"/>
      <c r="W853" s="18"/>
    </row>
    <row r="854" spans="19:23" ht="15" customHeight="1" x14ac:dyDescent="0.25">
      <c r="S854" s="18"/>
      <c r="U854" s="18"/>
      <c r="V854" s="18"/>
      <c r="W854" s="18"/>
    </row>
    <row r="855" spans="19:23" ht="15" customHeight="1" x14ac:dyDescent="0.25">
      <c r="S855" s="18"/>
      <c r="U855" s="18"/>
      <c r="V855" s="18"/>
      <c r="W855" s="18"/>
    </row>
    <row r="856" spans="19:23" ht="15" customHeight="1" x14ac:dyDescent="0.25">
      <c r="S856" s="18"/>
      <c r="U856" s="18"/>
      <c r="V856" s="18"/>
      <c r="W856" s="18"/>
    </row>
    <row r="857" spans="19:23" ht="15" customHeight="1" x14ac:dyDescent="0.25">
      <c r="S857" s="18"/>
      <c r="U857" s="18"/>
      <c r="V857" s="18"/>
      <c r="W857" s="18"/>
    </row>
    <row r="858" spans="19:23" ht="15" customHeight="1" x14ac:dyDescent="0.25">
      <c r="S858" s="18"/>
      <c r="U858" s="18"/>
      <c r="V858" s="18"/>
      <c r="W858" s="18"/>
    </row>
    <row r="859" spans="19:23" ht="15" customHeight="1" x14ac:dyDescent="0.25">
      <c r="S859" s="18"/>
      <c r="U859" s="18"/>
      <c r="V859" s="18"/>
      <c r="W859" s="18"/>
    </row>
    <row r="860" spans="19:23" ht="15" customHeight="1" x14ac:dyDescent="0.25">
      <c r="S860" s="18"/>
      <c r="U860" s="18"/>
      <c r="V860" s="18"/>
      <c r="W860" s="18"/>
    </row>
    <row r="861" spans="19:23" ht="15" customHeight="1" x14ac:dyDescent="0.25">
      <c r="S861" s="18"/>
      <c r="U861" s="18"/>
      <c r="V861" s="18"/>
      <c r="W861" s="18"/>
    </row>
    <row r="862" spans="19:23" ht="15" customHeight="1" x14ac:dyDescent="0.25">
      <c r="S862" s="18"/>
      <c r="U862" s="18"/>
      <c r="V862" s="18"/>
      <c r="W862" s="18"/>
    </row>
    <row r="863" spans="19:23" ht="15" customHeight="1" x14ac:dyDescent="0.25">
      <c r="S863" s="18"/>
      <c r="U863" s="18"/>
      <c r="V863" s="18"/>
      <c r="W863" s="18"/>
    </row>
    <row r="864" spans="19:23" ht="15" customHeight="1" x14ac:dyDescent="0.25">
      <c r="S864" s="18"/>
      <c r="U864" s="18"/>
      <c r="V864" s="18"/>
      <c r="W864" s="18"/>
    </row>
    <row r="865" spans="4:23" ht="15" customHeight="1" x14ac:dyDescent="0.25">
      <c r="S865" s="18"/>
      <c r="U865" s="18"/>
      <c r="V865" s="18"/>
      <c r="W865" s="18"/>
    </row>
    <row r="866" spans="4:23" ht="15" customHeight="1" x14ac:dyDescent="0.25">
      <c r="S866" s="18"/>
      <c r="U866" s="18"/>
      <c r="V866" s="18"/>
      <c r="W866" s="18"/>
    </row>
    <row r="867" spans="4:23" ht="15" customHeight="1" x14ac:dyDescent="0.25">
      <c r="S867" s="18"/>
      <c r="U867" s="18"/>
      <c r="V867" s="18"/>
      <c r="W867" s="18"/>
    </row>
    <row r="868" spans="4:23" ht="15" customHeight="1" x14ac:dyDescent="0.25">
      <c r="S868" s="18"/>
      <c r="U868" s="18"/>
      <c r="V868" s="18"/>
      <c r="W868" s="18"/>
    </row>
    <row r="869" spans="4:23" ht="15" customHeight="1" x14ac:dyDescent="0.25">
      <c r="S869" s="18"/>
      <c r="U869" s="18"/>
      <c r="V869" s="18"/>
      <c r="W869" s="18"/>
    </row>
    <row r="870" spans="4:23" ht="15" customHeight="1" x14ac:dyDescent="0.25">
      <c r="S870" s="18"/>
      <c r="U870" s="18"/>
      <c r="V870" s="18"/>
      <c r="W870" s="18"/>
    </row>
    <row r="871" spans="4:23" ht="15" customHeight="1" x14ac:dyDescent="0.25">
      <c r="S871" s="18"/>
      <c r="U871" s="18"/>
      <c r="V871" s="18"/>
      <c r="W871" s="18"/>
    </row>
    <row r="872" spans="4:23" ht="15" customHeight="1" x14ac:dyDescent="0.25">
      <c r="S872" s="18"/>
      <c r="U872" s="18"/>
      <c r="V872" s="18"/>
      <c r="W872" s="18"/>
    </row>
    <row r="873" spans="4:23" ht="15" customHeight="1" x14ac:dyDescent="0.25">
      <c r="S873" s="18"/>
      <c r="U873" s="18"/>
      <c r="V873" s="18"/>
      <c r="W873" s="18"/>
    </row>
    <row r="874" spans="4:23" ht="15" customHeight="1" x14ac:dyDescent="0.25">
      <c r="S874" s="18"/>
      <c r="U874" s="18"/>
      <c r="V874" s="18"/>
      <c r="W874" s="18"/>
    </row>
    <row r="876" spans="4:23" ht="15.75" thickBot="1" x14ac:dyDescent="0.3"/>
    <row r="877" spans="4:23" ht="18" x14ac:dyDescent="0.25">
      <c r="D877" s="483" t="s">
        <v>2178</v>
      </c>
      <c r="E877" s="484"/>
      <c r="F877" s="484"/>
      <c r="G877" s="159"/>
      <c r="H877" s="9"/>
      <c r="I877" s="10"/>
    </row>
    <row r="878" spans="4:23" ht="18" x14ac:dyDescent="0.25">
      <c r="D878" s="11"/>
      <c r="E878" s="15"/>
      <c r="F878" s="12"/>
      <c r="G878" s="12"/>
      <c r="H878" s="12"/>
      <c r="I878" s="13"/>
    </row>
    <row r="879" spans="4:23" ht="18" x14ac:dyDescent="0.25">
      <c r="D879" s="485" t="s">
        <v>2179</v>
      </c>
      <c r="E879" s="486"/>
      <c r="F879" s="486"/>
      <c r="G879" s="157"/>
      <c r="H879" s="12" t="s">
        <v>2180</v>
      </c>
      <c r="I879" s="14">
        <f>W752</f>
        <v>0</v>
      </c>
    </row>
    <row r="880" spans="4:23" ht="18" x14ac:dyDescent="0.25">
      <c r="D880" s="485" t="s">
        <v>2181</v>
      </c>
      <c r="E880" s="486"/>
      <c r="F880" s="486"/>
      <c r="G880" s="157"/>
      <c r="H880" s="12" t="s">
        <v>2182</v>
      </c>
      <c r="I880" s="14">
        <f>S752</f>
        <v>51.428571428571431</v>
      </c>
    </row>
    <row r="881" spans="4:9" ht="33.75" customHeight="1" x14ac:dyDescent="0.25">
      <c r="D881" s="11" t="s">
        <v>2183</v>
      </c>
      <c r="E881" s="15"/>
      <c r="F881" s="15"/>
      <c r="G881" s="15"/>
      <c r="H881" s="12" t="s">
        <v>2184</v>
      </c>
      <c r="I881" s="22">
        <f>IF(V752=0,0,V752/I879)</f>
        <v>0</v>
      </c>
    </row>
    <row r="882" spans="4:9" ht="18.75" thickBot="1" x14ac:dyDescent="0.3">
      <c r="D882" s="477" t="s">
        <v>2185</v>
      </c>
      <c r="E882" s="478"/>
      <c r="F882" s="478"/>
      <c r="G882" s="158"/>
      <c r="H882" s="16" t="s">
        <v>2186</v>
      </c>
      <c r="I882" s="17">
        <f>IF(U752=0,0,U752/I880)</f>
        <v>1</v>
      </c>
    </row>
  </sheetData>
  <autoFilter ref="A10:AG834">
    <filterColumn colId="19">
      <filters>
        <filter val="10%"/>
        <filter val="15%"/>
        <filter val="20%"/>
        <filter val="30%"/>
        <filter val="35%"/>
        <filter val="40%"/>
        <filter val="45%"/>
        <filter val="50%"/>
        <filter val="60%"/>
        <filter val="70%"/>
        <filter val="75%"/>
        <filter val="80%"/>
        <filter val="90%"/>
      </filters>
    </filterColumn>
    <filterColumn colId="27">
      <filters>
        <filter val="VENCIDO"/>
      </filters>
    </filterColumn>
  </autoFilter>
  <mergeCells count="7">
    <mergeCell ref="D882:F882"/>
    <mergeCell ref="D1:J1"/>
    <mergeCell ref="D2:J2"/>
    <mergeCell ref="B8:X8"/>
    <mergeCell ref="D877:F877"/>
    <mergeCell ref="D879:F879"/>
    <mergeCell ref="D880:F880"/>
  </mergeCells>
  <dataValidations xWindow="1469" yWindow="790" count="12">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E358:E359 D357:D359 D361 D648 E474 E476:E478 E480 E486 E501:E502 E504 E519 E530:E532 E538 E546 E566 E568 E575 E577:E578 E582 E584 E590 E592 E594 E596 E598 E602 E604 E607 E617 E619 E621 D473:D474 L473:L723">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F357 F64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357 H64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357 L357 J64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M473:M474 M357 M553:M555 M537:M551 O629 M557:M568 M479:M495 M512:M523 M476 M525:M535 M497:M502 M505:M509 O517 O542 O544 O550 O555 O557:O558 O563 O529:O532 O496 M629 M570:M605 F473:F647 M64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O357 O473:O474 M606:M607 O606:O607 O64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P357 P473:P474 P606:P607 P64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Q357 Q473:Q474 Q597:Q599 Q601:Q604 Q648 Q606:Q60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R357 R473:R474 R597:R598 R601:R604 R648 R606:R60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S357:S472 S527 S606:S648 S682:S683 S686 S6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T409:T410 T357:T367 T372:T407 T412:T648 T682:T683 T686 T693 T821:T83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X473:X513 X583:X585 X528:X568 X574:X580 X570:X571 X588:X599 X515:X526 X601:X615 X618 X622:X648 X775 X779">
      <formula1>0</formula1>
      <formula2>390</formula2>
    </dataValidation>
  </dataValidations>
  <hyperlinks>
    <hyperlink ref="H317" location="_ftn1" display="_ftn1"/>
    <hyperlink ref="H316" location="_ftn1" display="_ftn1"/>
    <hyperlink ref="H309" location="_ftn1" display="_ftn1"/>
    <hyperlink ref="H308" location="_ftn1" display="_ftn1"/>
    <hyperlink ref="H293" location="_ftn1" display="_ftn1"/>
    <hyperlink ref="H292" location="_ftn1" display="_ftn1"/>
    <hyperlink ref="AA172" r:id="rId1" display="Se anexa correo trabajos realizados &quot; servidor facturación&quot;"/>
    <hyperlink ref="AA171" r:id="rId2" display="H 441.pdf"/>
    <hyperlink ref="AA170" r:id="rId3" display="H 440.pdf"/>
    <hyperlink ref="AA41" r:id="rId4" display="Se anexa oficio 4200,-2014010695 del 5 de mayo 2014 &quot;hallazgo 105 plan de mejoramiento entidades&quot;, se anexa &quot;Coberturas SSR Sistemas Radar Colombia Nacional."/>
    <hyperlink ref="AA40" r:id="rId5" display="Se anexa oficio 4200,-2014010695 del 5 de mayo 2014 &quot;hallazgo 105 plan de mejoramiento entidades&quot;, se anexa &quot;Coberturas SSR Sistemas Radar Colombia Nacional."/>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opLeftCell="S15" workbookViewId="0">
      <selection sqref="A1:AC17"/>
    </sheetView>
  </sheetViews>
  <sheetFormatPr baseColWidth="10" defaultRowHeight="15" x14ac:dyDescent="0.25"/>
  <cols>
    <col min="1" max="1" width="12.7109375" customWidth="1"/>
    <col min="2" max="2" width="26.7109375" customWidth="1"/>
    <col min="3" max="3" width="30.140625" customWidth="1"/>
    <col min="4" max="4" width="31.140625" customWidth="1"/>
    <col min="5" max="5" width="12.85546875" customWidth="1"/>
    <col min="6" max="6" width="53.7109375" customWidth="1"/>
    <col min="7" max="7" width="13.140625" customWidth="1"/>
    <col min="8" max="8" width="46.28515625" customWidth="1"/>
    <col min="9" max="9" width="13.7109375" customWidth="1"/>
    <col min="10" max="10" width="42.5703125" customWidth="1"/>
    <col min="11" max="11" width="12.5703125" customWidth="1"/>
    <col min="12" max="12" width="11.5703125" bestFit="1" customWidth="1"/>
    <col min="13" max="13" width="45.42578125" customWidth="1"/>
    <col min="14" max="14" width="13.7109375" customWidth="1"/>
    <col min="15" max="15" width="39" customWidth="1"/>
    <col min="16" max="17" width="16.7109375" customWidth="1"/>
    <col min="18" max="18" width="15.28515625" customWidth="1"/>
    <col min="19" max="19" width="11.7109375" customWidth="1"/>
    <col min="20" max="20" width="17.85546875" customWidth="1"/>
    <col min="21" max="21" width="11.7109375" customWidth="1"/>
    <col min="22" max="23" width="11.5703125" customWidth="1"/>
    <col min="24" max="24" width="58.5703125" customWidth="1"/>
    <col min="25" max="25" width="14.85546875" customWidth="1"/>
    <col min="26" max="26" width="25.7109375" customWidth="1"/>
    <col min="27" max="27" width="21.28515625" customWidth="1"/>
    <col min="28" max="28" width="15.5703125" customWidth="1"/>
    <col min="29" max="29" width="22.28515625" customWidth="1"/>
  </cols>
  <sheetData>
    <row r="1" spans="1:29" ht="76.5" x14ac:dyDescent="0.25">
      <c r="A1" s="25" t="s">
        <v>11</v>
      </c>
      <c r="B1" s="25" t="s">
        <v>11</v>
      </c>
      <c r="C1" s="26" t="s">
        <v>11</v>
      </c>
      <c r="D1" s="25" t="s">
        <v>12</v>
      </c>
      <c r="E1" s="25" t="s">
        <v>13</v>
      </c>
      <c r="F1" s="25" t="s">
        <v>14</v>
      </c>
      <c r="G1" s="26" t="s">
        <v>2081</v>
      </c>
      <c r="H1" s="25" t="s">
        <v>15</v>
      </c>
      <c r="I1" s="26" t="s">
        <v>2081</v>
      </c>
      <c r="J1" s="25" t="s">
        <v>16</v>
      </c>
      <c r="K1" s="26" t="s">
        <v>2081</v>
      </c>
      <c r="L1" s="25" t="s">
        <v>17</v>
      </c>
      <c r="M1" s="25" t="s">
        <v>18</v>
      </c>
      <c r="N1" s="26" t="s">
        <v>2081</v>
      </c>
      <c r="O1" s="25" t="s">
        <v>19</v>
      </c>
      <c r="P1" s="25" t="s">
        <v>20</v>
      </c>
      <c r="Q1" s="25" t="s">
        <v>21</v>
      </c>
      <c r="R1" s="25" t="s">
        <v>22</v>
      </c>
      <c r="S1" s="25" t="s">
        <v>23</v>
      </c>
      <c r="T1" s="27" t="s">
        <v>24</v>
      </c>
      <c r="U1" s="28" t="s">
        <v>25</v>
      </c>
      <c r="V1" s="28" t="s">
        <v>26</v>
      </c>
      <c r="W1" s="28" t="s">
        <v>27</v>
      </c>
      <c r="X1" s="25" t="s">
        <v>28</v>
      </c>
      <c r="Y1" s="26" t="s">
        <v>2081</v>
      </c>
      <c r="Z1" s="29" t="s">
        <v>29</v>
      </c>
      <c r="AA1" s="25" t="s">
        <v>30</v>
      </c>
      <c r="AB1" s="161" t="s">
        <v>3885</v>
      </c>
      <c r="AC1" s="161" t="s">
        <v>4208</v>
      </c>
    </row>
    <row r="2" spans="1:29" ht="135" x14ac:dyDescent="0.25">
      <c r="A2" s="32">
        <v>224</v>
      </c>
      <c r="B2" s="339" t="s">
        <v>723</v>
      </c>
      <c r="C2" s="340" t="s">
        <v>32</v>
      </c>
      <c r="D2" s="390" t="s">
        <v>1728</v>
      </c>
      <c r="E2" s="36">
        <v>145</v>
      </c>
      <c r="F2" s="355" t="s">
        <v>3126</v>
      </c>
      <c r="G2" s="38">
        <f t="shared" ref="G2:G17" si="0">LEN(F2)</f>
        <v>199</v>
      </c>
      <c r="H2" s="391" t="s">
        <v>853</v>
      </c>
      <c r="I2" s="38">
        <f t="shared" ref="I2:I17" si="1">LEN(H2)</f>
        <v>265</v>
      </c>
      <c r="J2" s="359" t="s">
        <v>854</v>
      </c>
      <c r="K2" s="40">
        <f t="shared" ref="K2:K17" si="2">LEN(J2)</f>
        <v>178</v>
      </c>
      <c r="L2" s="36">
        <v>145</v>
      </c>
      <c r="M2" s="392" t="s">
        <v>855</v>
      </c>
      <c r="N2" s="38">
        <f t="shared" ref="N2:N17" si="3">LEN(M2)</f>
        <v>58</v>
      </c>
      <c r="O2" s="392" t="s">
        <v>856</v>
      </c>
      <c r="P2" s="393">
        <v>1</v>
      </c>
      <c r="Q2" s="394">
        <v>42164</v>
      </c>
      <c r="R2" s="394">
        <v>42530</v>
      </c>
      <c r="S2" s="347">
        <f t="shared" ref="S2:S17" si="4">(+R2-Q2)/7</f>
        <v>52.285714285714285</v>
      </c>
      <c r="T2" s="358">
        <v>0.7</v>
      </c>
      <c r="U2" s="349">
        <f t="shared" ref="U2:U17" si="5">+S2*T2</f>
        <v>36.599999999999994</v>
      </c>
      <c r="V2" s="350">
        <f t="shared" ref="V2:V17" si="6">IF(R2&lt;=$C$5,U2,0)</f>
        <v>36.599999999999994</v>
      </c>
      <c r="W2" s="350">
        <f t="shared" ref="W2:W17" si="7">IF($C$5&gt;=R2,S2,0)</f>
        <v>52.285714285714285</v>
      </c>
      <c r="X2" s="395" t="s">
        <v>4305</v>
      </c>
      <c r="Y2" s="40">
        <f t="shared" ref="Y2:Y17" si="8">LEN(X2)</f>
        <v>347</v>
      </c>
      <c r="Z2" s="362" t="s">
        <v>648</v>
      </c>
      <c r="AA2" s="396" t="s">
        <v>734</v>
      </c>
      <c r="AB2" s="162" t="str">
        <f>IF($AD$1&gt;=R2,"VENCIDO","TÉRMINO")</f>
        <v>TÉRMINO</v>
      </c>
      <c r="AC2" s="407"/>
    </row>
    <row r="3" spans="1:29" ht="135.75" x14ac:dyDescent="0.25">
      <c r="A3" s="32">
        <v>459</v>
      </c>
      <c r="B3" s="33" t="s">
        <v>3128</v>
      </c>
      <c r="C3" s="42" t="s">
        <v>32</v>
      </c>
      <c r="D3" s="114" t="s">
        <v>1380</v>
      </c>
      <c r="E3" s="77"/>
      <c r="F3" s="68" t="s">
        <v>2601</v>
      </c>
      <c r="G3" s="38">
        <f t="shared" si="0"/>
        <v>387</v>
      </c>
      <c r="H3" s="71" t="s">
        <v>1682</v>
      </c>
      <c r="I3" s="38">
        <f t="shared" si="1"/>
        <v>321</v>
      </c>
      <c r="J3" s="71" t="s">
        <v>1697</v>
      </c>
      <c r="K3" s="40">
        <f t="shared" si="2"/>
        <v>97</v>
      </c>
      <c r="L3" s="110">
        <v>293</v>
      </c>
      <c r="M3" s="71" t="s">
        <v>1698</v>
      </c>
      <c r="N3" s="38">
        <f t="shared" si="3"/>
        <v>168</v>
      </c>
      <c r="O3" s="71" t="s">
        <v>1699</v>
      </c>
      <c r="P3" s="192">
        <v>3</v>
      </c>
      <c r="Q3" s="185">
        <v>42522</v>
      </c>
      <c r="R3" s="185">
        <v>42794</v>
      </c>
      <c r="S3" s="178">
        <f t="shared" si="4"/>
        <v>38.857142857142854</v>
      </c>
      <c r="T3" s="422">
        <v>0.8</v>
      </c>
      <c r="U3" s="180">
        <f t="shared" si="5"/>
        <v>31.085714285714285</v>
      </c>
      <c r="V3" s="181">
        <f t="shared" si="6"/>
        <v>31.085714285714285</v>
      </c>
      <c r="W3" s="181">
        <f t="shared" si="7"/>
        <v>38.857142857142854</v>
      </c>
      <c r="X3" s="64" t="s">
        <v>4334</v>
      </c>
      <c r="Y3" s="40">
        <f t="shared" si="8"/>
        <v>240</v>
      </c>
      <c r="Z3" s="333" t="s">
        <v>3848</v>
      </c>
      <c r="AA3" s="43" t="s">
        <v>1377</v>
      </c>
      <c r="AB3" s="162" t="str">
        <f>IF($AD$1&gt;=R3,"VENCIDO","TÉRMINO")</f>
        <v>TÉRMINO</v>
      </c>
      <c r="AC3" s="407"/>
    </row>
    <row r="4" spans="1:29" ht="195" x14ac:dyDescent="0.25">
      <c r="A4" s="32">
        <v>642</v>
      </c>
      <c r="B4" s="339" t="s">
        <v>3424</v>
      </c>
      <c r="C4" s="352" t="s">
        <v>32</v>
      </c>
      <c r="D4" s="362" t="s">
        <v>3140</v>
      </c>
      <c r="E4" s="36"/>
      <c r="F4" s="354" t="s">
        <v>3145</v>
      </c>
      <c r="G4" s="122">
        <f t="shared" si="0"/>
        <v>390</v>
      </c>
      <c r="H4" s="355" t="s">
        <v>3634</v>
      </c>
      <c r="I4" s="122">
        <f t="shared" si="1"/>
        <v>173</v>
      </c>
      <c r="J4" s="355" t="s">
        <v>3202</v>
      </c>
      <c r="K4" s="122">
        <f t="shared" si="2"/>
        <v>390</v>
      </c>
      <c r="L4" s="126">
        <v>442</v>
      </c>
      <c r="M4" s="355" t="s">
        <v>3631</v>
      </c>
      <c r="N4" s="122">
        <f t="shared" si="3"/>
        <v>102</v>
      </c>
      <c r="O4" s="355" t="s">
        <v>3366</v>
      </c>
      <c r="P4" s="356">
        <v>4</v>
      </c>
      <c r="Q4" s="361">
        <v>42978</v>
      </c>
      <c r="R4" s="361">
        <v>43344</v>
      </c>
      <c r="S4" s="347">
        <f t="shared" si="4"/>
        <v>52.285714285714285</v>
      </c>
      <c r="T4" s="358">
        <v>0.5</v>
      </c>
      <c r="U4" s="349">
        <f t="shared" si="5"/>
        <v>26.142857142857142</v>
      </c>
      <c r="V4" s="350">
        <f t="shared" si="6"/>
        <v>26.142857142857142</v>
      </c>
      <c r="W4" s="350">
        <f t="shared" si="7"/>
        <v>52.285714285714285</v>
      </c>
      <c r="X4" s="359" t="s">
        <v>4310</v>
      </c>
      <c r="Y4" s="123">
        <f t="shared" si="8"/>
        <v>106</v>
      </c>
      <c r="Z4" s="332" t="s">
        <v>648</v>
      </c>
      <c r="AA4" s="137" t="s">
        <v>3498</v>
      </c>
      <c r="AB4" s="162" t="str">
        <f t="shared" ref="AB4:AB7" si="9">IF($AD$1&gt;=R4,"VENCIDO","TÉRMINO")</f>
        <v>TÉRMINO</v>
      </c>
      <c r="AC4" s="407"/>
    </row>
    <row r="5" spans="1:29" ht="136.5" x14ac:dyDescent="0.25">
      <c r="A5" s="32">
        <v>645</v>
      </c>
      <c r="B5" s="339" t="s">
        <v>3427</v>
      </c>
      <c r="C5" s="352" t="s">
        <v>32</v>
      </c>
      <c r="D5" s="362" t="s">
        <v>33</v>
      </c>
      <c r="E5" s="36">
        <v>443</v>
      </c>
      <c r="F5" s="354" t="s">
        <v>3146</v>
      </c>
      <c r="G5" s="122">
        <f t="shared" si="0"/>
        <v>378</v>
      </c>
      <c r="H5" s="355" t="s">
        <v>3205</v>
      </c>
      <c r="I5" s="122">
        <f t="shared" si="1"/>
        <v>156</v>
      </c>
      <c r="J5" s="355" t="s">
        <v>3261</v>
      </c>
      <c r="K5" s="122">
        <f t="shared" si="2"/>
        <v>208</v>
      </c>
      <c r="L5" s="126">
        <v>443</v>
      </c>
      <c r="M5" s="360" t="s">
        <v>3317</v>
      </c>
      <c r="N5" s="122">
        <f t="shared" si="3"/>
        <v>66</v>
      </c>
      <c r="O5" s="360" t="s">
        <v>3369</v>
      </c>
      <c r="P5" s="356">
        <v>1</v>
      </c>
      <c r="Q5" s="361">
        <v>43069</v>
      </c>
      <c r="R5" s="361">
        <v>43434</v>
      </c>
      <c r="S5" s="347">
        <f t="shared" si="4"/>
        <v>52.142857142857146</v>
      </c>
      <c r="T5" s="358">
        <v>0.4</v>
      </c>
      <c r="U5" s="349">
        <f t="shared" si="5"/>
        <v>20.857142857142861</v>
      </c>
      <c r="V5" s="350">
        <f t="shared" si="6"/>
        <v>20.857142857142861</v>
      </c>
      <c r="W5" s="350">
        <f t="shared" si="7"/>
        <v>52.142857142857146</v>
      </c>
      <c r="X5" s="359" t="s">
        <v>3863</v>
      </c>
      <c r="Y5" s="123">
        <f t="shared" si="8"/>
        <v>61</v>
      </c>
      <c r="Z5" s="332" t="s">
        <v>648</v>
      </c>
      <c r="AA5" s="137" t="s">
        <v>3498</v>
      </c>
      <c r="AB5" s="166" t="str">
        <f t="shared" si="9"/>
        <v>TÉRMINO</v>
      </c>
      <c r="AC5" s="407"/>
    </row>
    <row r="6" spans="1:29" ht="136.5" x14ac:dyDescent="0.25">
      <c r="A6" s="32">
        <v>646</v>
      </c>
      <c r="B6" s="339" t="s">
        <v>3428</v>
      </c>
      <c r="C6" s="352" t="s">
        <v>32</v>
      </c>
      <c r="D6" s="362" t="s">
        <v>33</v>
      </c>
      <c r="E6" s="36"/>
      <c r="F6" s="354" t="s">
        <v>3146</v>
      </c>
      <c r="G6" s="122">
        <f t="shared" si="0"/>
        <v>378</v>
      </c>
      <c r="H6" s="355" t="s">
        <v>3205</v>
      </c>
      <c r="I6" s="122">
        <f t="shared" si="1"/>
        <v>156</v>
      </c>
      <c r="J6" s="355" t="s">
        <v>3262</v>
      </c>
      <c r="K6" s="122">
        <f t="shared" si="2"/>
        <v>145</v>
      </c>
      <c r="L6" s="126">
        <v>443</v>
      </c>
      <c r="M6" s="404" t="s">
        <v>3318</v>
      </c>
      <c r="N6" s="122">
        <f t="shared" si="3"/>
        <v>37</v>
      </c>
      <c r="O6" s="404" t="s">
        <v>3370</v>
      </c>
      <c r="P6" s="356">
        <v>1</v>
      </c>
      <c r="Q6" s="361">
        <v>43069</v>
      </c>
      <c r="R6" s="361">
        <v>43434</v>
      </c>
      <c r="S6" s="347">
        <f t="shared" si="4"/>
        <v>52.142857142857146</v>
      </c>
      <c r="T6" s="358">
        <v>0.8</v>
      </c>
      <c r="U6" s="349">
        <f t="shared" si="5"/>
        <v>41.714285714285722</v>
      </c>
      <c r="V6" s="350">
        <f t="shared" si="6"/>
        <v>41.714285714285722</v>
      </c>
      <c r="W6" s="350">
        <f t="shared" si="7"/>
        <v>52.142857142857146</v>
      </c>
      <c r="X6" s="359" t="s">
        <v>3862</v>
      </c>
      <c r="Y6" s="123">
        <f t="shared" si="8"/>
        <v>110</v>
      </c>
      <c r="Z6" s="332" t="s">
        <v>648</v>
      </c>
      <c r="AA6" s="137" t="s">
        <v>3498</v>
      </c>
      <c r="AB6" s="166" t="str">
        <f t="shared" si="9"/>
        <v>TÉRMINO</v>
      </c>
      <c r="AC6" s="407"/>
    </row>
    <row r="7" spans="1:29" ht="136.5" x14ac:dyDescent="0.25">
      <c r="A7" s="32">
        <v>647</v>
      </c>
      <c r="B7" s="339" t="s">
        <v>3429</v>
      </c>
      <c r="C7" s="352" t="s">
        <v>32</v>
      </c>
      <c r="D7" s="362" t="s">
        <v>33</v>
      </c>
      <c r="E7" s="36"/>
      <c r="F7" s="354" t="s">
        <v>3146</v>
      </c>
      <c r="G7" s="122">
        <f t="shared" si="0"/>
        <v>378</v>
      </c>
      <c r="H7" s="355" t="s">
        <v>3205</v>
      </c>
      <c r="I7" s="122">
        <f t="shared" si="1"/>
        <v>156</v>
      </c>
      <c r="J7" s="355" t="s">
        <v>3263</v>
      </c>
      <c r="K7" s="122">
        <f t="shared" si="2"/>
        <v>192</v>
      </c>
      <c r="L7" s="126">
        <v>443</v>
      </c>
      <c r="M7" s="360" t="s">
        <v>3319</v>
      </c>
      <c r="N7" s="122">
        <f t="shared" si="3"/>
        <v>78</v>
      </c>
      <c r="O7" s="360" t="s">
        <v>3371</v>
      </c>
      <c r="P7" s="356">
        <v>2</v>
      </c>
      <c r="Q7" s="361">
        <v>43069</v>
      </c>
      <c r="R7" s="361">
        <v>43434</v>
      </c>
      <c r="S7" s="347">
        <f t="shared" si="4"/>
        <v>52.142857142857146</v>
      </c>
      <c r="T7" s="358">
        <v>0.8</v>
      </c>
      <c r="U7" s="349">
        <f t="shared" si="5"/>
        <v>41.714285714285722</v>
      </c>
      <c r="V7" s="350">
        <f t="shared" si="6"/>
        <v>41.714285714285722</v>
      </c>
      <c r="W7" s="350">
        <f t="shared" si="7"/>
        <v>52.142857142857146</v>
      </c>
      <c r="X7" s="359" t="s">
        <v>4293</v>
      </c>
      <c r="Y7" s="123">
        <f t="shared" si="8"/>
        <v>124</v>
      </c>
      <c r="Z7" s="332" t="s">
        <v>648</v>
      </c>
      <c r="AA7" s="137" t="s">
        <v>3498</v>
      </c>
      <c r="AB7" s="166" t="str">
        <f t="shared" si="9"/>
        <v>TÉRMINO</v>
      </c>
      <c r="AC7" s="407"/>
    </row>
    <row r="8" spans="1:29" ht="137.25" x14ac:dyDescent="0.25">
      <c r="A8" s="32">
        <v>695</v>
      </c>
      <c r="B8" s="339" t="s">
        <v>3477</v>
      </c>
      <c r="C8" s="352" t="s">
        <v>32</v>
      </c>
      <c r="D8" s="353" t="s">
        <v>1728</v>
      </c>
      <c r="E8" s="36"/>
      <c r="F8" s="354" t="s">
        <v>3182</v>
      </c>
      <c r="G8" s="122">
        <f t="shared" si="0"/>
        <v>390</v>
      </c>
      <c r="H8" s="355" t="s">
        <v>3242</v>
      </c>
      <c r="I8" s="122">
        <f t="shared" si="1"/>
        <v>334</v>
      </c>
      <c r="J8" s="355" t="s">
        <v>3299</v>
      </c>
      <c r="K8" s="122">
        <f t="shared" si="2"/>
        <v>166</v>
      </c>
      <c r="L8" s="126">
        <v>480</v>
      </c>
      <c r="M8" s="355" t="s">
        <v>3349</v>
      </c>
      <c r="N8" s="122">
        <f t="shared" si="3"/>
        <v>38</v>
      </c>
      <c r="O8" s="355" t="s">
        <v>3404</v>
      </c>
      <c r="P8" s="356">
        <v>1</v>
      </c>
      <c r="Q8" s="357">
        <v>43069</v>
      </c>
      <c r="R8" s="357">
        <v>43434</v>
      </c>
      <c r="S8" s="347">
        <f t="shared" si="4"/>
        <v>52.142857142857146</v>
      </c>
      <c r="T8" s="358">
        <v>0.8</v>
      </c>
      <c r="U8" s="349">
        <f t="shared" si="5"/>
        <v>41.714285714285722</v>
      </c>
      <c r="V8" s="350">
        <f t="shared" si="6"/>
        <v>41.714285714285722</v>
      </c>
      <c r="W8" s="350">
        <f t="shared" si="7"/>
        <v>52.142857142857146</v>
      </c>
      <c r="X8" s="359" t="s">
        <v>4292</v>
      </c>
      <c r="Y8" s="123">
        <f t="shared" si="8"/>
        <v>277</v>
      </c>
      <c r="Z8" s="332" t="s">
        <v>648</v>
      </c>
      <c r="AA8" s="137" t="s">
        <v>3498</v>
      </c>
      <c r="AB8" s="166" t="str">
        <f>IF($AD$1&gt;=R8,"VENCIDO","TÉRMINO")</f>
        <v>TÉRMINO</v>
      </c>
      <c r="AC8" s="407"/>
    </row>
    <row r="9" spans="1:29" ht="137.25" x14ac:dyDescent="0.25">
      <c r="A9" s="32">
        <v>697</v>
      </c>
      <c r="B9" s="339" t="s">
        <v>3479</v>
      </c>
      <c r="C9" s="352" t="s">
        <v>32</v>
      </c>
      <c r="D9" s="353" t="s">
        <v>1728</v>
      </c>
      <c r="E9" s="36"/>
      <c r="F9" s="354" t="s">
        <v>3183</v>
      </c>
      <c r="G9" s="122">
        <f t="shared" si="0"/>
        <v>390</v>
      </c>
      <c r="H9" s="355" t="s">
        <v>3243</v>
      </c>
      <c r="I9" s="122">
        <f t="shared" si="1"/>
        <v>388</v>
      </c>
      <c r="J9" s="355" t="s">
        <v>3299</v>
      </c>
      <c r="K9" s="122">
        <f t="shared" si="2"/>
        <v>166</v>
      </c>
      <c r="L9" s="126">
        <v>481</v>
      </c>
      <c r="M9" s="355" t="s">
        <v>3349</v>
      </c>
      <c r="N9" s="122">
        <f t="shared" si="3"/>
        <v>38</v>
      </c>
      <c r="O9" s="355" t="s">
        <v>3404</v>
      </c>
      <c r="P9" s="356">
        <v>1</v>
      </c>
      <c r="Q9" s="357">
        <v>43069</v>
      </c>
      <c r="R9" s="357">
        <v>43434</v>
      </c>
      <c r="S9" s="347">
        <f t="shared" si="4"/>
        <v>52.142857142857146</v>
      </c>
      <c r="T9" s="358">
        <v>0.8</v>
      </c>
      <c r="U9" s="349">
        <f t="shared" si="5"/>
        <v>41.714285714285722</v>
      </c>
      <c r="V9" s="350">
        <f t="shared" si="6"/>
        <v>41.714285714285722</v>
      </c>
      <c r="W9" s="350">
        <f t="shared" si="7"/>
        <v>52.142857142857146</v>
      </c>
      <c r="X9" s="359" t="s">
        <v>4292</v>
      </c>
      <c r="Y9" s="123">
        <f t="shared" si="8"/>
        <v>277</v>
      </c>
      <c r="Z9" s="332" t="s">
        <v>648</v>
      </c>
      <c r="AA9" s="137" t="s">
        <v>3498</v>
      </c>
      <c r="AB9" s="166" t="str">
        <f t="shared" ref="AB9" si="10">IF($AD$1&gt;=R9,"VENCIDO","TÉRMINO")</f>
        <v>TÉRMINO</v>
      </c>
      <c r="AC9" s="407"/>
    </row>
    <row r="10" spans="1:29" ht="137.25" x14ac:dyDescent="0.25">
      <c r="A10" s="32">
        <v>701</v>
      </c>
      <c r="B10" s="339" t="s">
        <v>3483</v>
      </c>
      <c r="C10" s="352" t="s">
        <v>32</v>
      </c>
      <c r="D10" s="353" t="s">
        <v>1728</v>
      </c>
      <c r="E10" s="36"/>
      <c r="F10" s="354" t="s">
        <v>3185</v>
      </c>
      <c r="G10" s="122">
        <f t="shared" si="0"/>
        <v>387</v>
      </c>
      <c r="H10" s="355" t="s">
        <v>3245</v>
      </c>
      <c r="I10" s="122">
        <f t="shared" si="1"/>
        <v>365</v>
      </c>
      <c r="J10" s="355" t="s">
        <v>3299</v>
      </c>
      <c r="K10" s="122">
        <f t="shared" si="2"/>
        <v>166</v>
      </c>
      <c r="L10" s="126">
        <v>483</v>
      </c>
      <c r="M10" s="355" t="s">
        <v>3349</v>
      </c>
      <c r="N10" s="122">
        <f t="shared" si="3"/>
        <v>38</v>
      </c>
      <c r="O10" s="355" t="s">
        <v>3404</v>
      </c>
      <c r="P10" s="356">
        <v>1</v>
      </c>
      <c r="Q10" s="357">
        <v>43069</v>
      </c>
      <c r="R10" s="357">
        <v>43434</v>
      </c>
      <c r="S10" s="347">
        <f t="shared" si="4"/>
        <v>52.142857142857146</v>
      </c>
      <c r="T10" s="358">
        <v>0.8</v>
      </c>
      <c r="U10" s="349">
        <f t="shared" si="5"/>
        <v>41.714285714285722</v>
      </c>
      <c r="V10" s="350">
        <f t="shared" si="6"/>
        <v>41.714285714285722</v>
      </c>
      <c r="W10" s="350">
        <f t="shared" si="7"/>
        <v>52.142857142857146</v>
      </c>
      <c r="X10" s="359" t="s">
        <v>4292</v>
      </c>
      <c r="Y10" s="123">
        <f t="shared" si="8"/>
        <v>277</v>
      </c>
      <c r="Z10" s="332" t="s">
        <v>648</v>
      </c>
      <c r="AA10" s="137" t="s">
        <v>3498</v>
      </c>
      <c r="AB10" s="166" t="str">
        <f>IF($AD$1&gt;=R10,"VENCIDO","TÉRMINO")</f>
        <v>TÉRMINO</v>
      </c>
      <c r="AC10" s="407"/>
    </row>
    <row r="11" spans="1:29" ht="285" x14ac:dyDescent="0.25">
      <c r="A11" s="149">
        <v>721</v>
      </c>
      <c r="B11" s="371" t="s">
        <v>3746</v>
      </c>
      <c r="C11" s="372" t="s">
        <v>32</v>
      </c>
      <c r="D11" s="373" t="s">
        <v>33</v>
      </c>
      <c r="E11" s="152">
        <v>503</v>
      </c>
      <c r="F11" s="423" t="s">
        <v>3647</v>
      </c>
      <c r="G11" s="153">
        <f t="shared" si="0"/>
        <v>390</v>
      </c>
      <c r="H11" s="398" t="s">
        <v>3668</v>
      </c>
      <c r="I11" s="153">
        <f t="shared" si="1"/>
        <v>365</v>
      </c>
      <c r="J11" s="381" t="s">
        <v>3685</v>
      </c>
      <c r="K11" s="153">
        <f t="shared" si="2"/>
        <v>165</v>
      </c>
      <c r="L11" s="154">
        <v>503</v>
      </c>
      <c r="M11" s="381" t="s">
        <v>3702</v>
      </c>
      <c r="N11" s="153">
        <f t="shared" si="3"/>
        <v>339</v>
      </c>
      <c r="O11" s="381" t="s">
        <v>3723</v>
      </c>
      <c r="P11" s="399">
        <v>3</v>
      </c>
      <c r="Q11" s="376">
        <v>43146</v>
      </c>
      <c r="R11" s="376">
        <v>43496</v>
      </c>
      <c r="S11" s="377">
        <f t="shared" si="4"/>
        <v>50</v>
      </c>
      <c r="T11" s="378">
        <v>0.3</v>
      </c>
      <c r="U11" s="379">
        <f t="shared" si="5"/>
        <v>15</v>
      </c>
      <c r="V11" s="380">
        <f t="shared" si="6"/>
        <v>15</v>
      </c>
      <c r="W11" s="380">
        <f t="shared" si="7"/>
        <v>50</v>
      </c>
      <c r="X11" s="381" t="s">
        <v>4311</v>
      </c>
      <c r="Y11" s="155">
        <f t="shared" si="8"/>
        <v>993</v>
      </c>
      <c r="Z11" s="338" t="s">
        <v>3902</v>
      </c>
      <c r="AA11" s="145" t="s">
        <v>3738</v>
      </c>
      <c r="AB11" s="166" t="str">
        <f t="shared" ref="AB11:AB17" si="11">IF($AD$1&gt;=R11,"VENCIDO","TÉRMINO")</f>
        <v>TÉRMINO</v>
      </c>
      <c r="AC11" s="407"/>
    </row>
    <row r="12" spans="1:29" ht="173.25" x14ac:dyDescent="0.25">
      <c r="A12" s="149">
        <v>722</v>
      </c>
      <c r="B12" s="371" t="s">
        <v>3747</v>
      </c>
      <c r="C12" s="372" t="s">
        <v>32</v>
      </c>
      <c r="D12" s="373" t="s">
        <v>33</v>
      </c>
      <c r="E12" s="152">
        <v>504</v>
      </c>
      <c r="F12" s="423" t="s">
        <v>3648</v>
      </c>
      <c r="G12" s="153">
        <f t="shared" si="0"/>
        <v>390</v>
      </c>
      <c r="H12" s="381" t="s">
        <v>3669</v>
      </c>
      <c r="I12" s="153">
        <f t="shared" si="1"/>
        <v>259</v>
      </c>
      <c r="J12" s="381" t="s">
        <v>3685</v>
      </c>
      <c r="K12" s="153">
        <f t="shared" si="2"/>
        <v>165</v>
      </c>
      <c r="L12" s="154">
        <v>504</v>
      </c>
      <c r="M12" s="381" t="s">
        <v>3703</v>
      </c>
      <c r="N12" s="153">
        <f t="shared" si="3"/>
        <v>338</v>
      </c>
      <c r="O12" s="381" t="s">
        <v>3723</v>
      </c>
      <c r="P12" s="399">
        <v>3</v>
      </c>
      <c r="Q12" s="376">
        <v>43146</v>
      </c>
      <c r="R12" s="376">
        <v>43496</v>
      </c>
      <c r="S12" s="377">
        <f t="shared" si="4"/>
        <v>50</v>
      </c>
      <c r="T12" s="378">
        <v>0.3</v>
      </c>
      <c r="U12" s="379">
        <f t="shared" si="5"/>
        <v>15</v>
      </c>
      <c r="V12" s="380">
        <f t="shared" si="6"/>
        <v>15</v>
      </c>
      <c r="W12" s="380">
        <f t="shared" si="7"/>
        <v>50</v>
      </c>
      <c r="X12" s="381" t="s">
        <v>4306</v>
      </c>
      <c r="Y12" s="155">
        <f t="shared" si="8"/>
        <v>362</v>
      </c>
      <c r="Z12" s="338" t="s">
        <v>3902</v>
      </c>
      <c r="AA12" s="145" t="s">
        <v>3738</v>
      </c>
      <c r="AB12" s="166" t="str">
        <f t="shared" si="11"/>
        <v>TÉRMINO</v>
      </c>
      <c r="AC12" s="407"/>
    </row>
    <row r="13" spans="1:29" ht="195" x14ac:dyDescent="0.25">
      <c r="A13" s="149">
        <v>723</v>
      </c>
      <c r="B13" s="371" t="s">
        <v>3748</v>
      </c>
      <c r="C13" s="372" t="s">
        <v>32</v>
      </c>
      <c r="D13" s="373" t="s">
        <v>33</v>
      </c>
      <c r="E13" s="152">
        <v>505</v>
      </c>
      <c r="F13" s="423" t="s">
        <v>3649</v>
      </c>
      <c r="G13" s="153">
        <f t="shared" si="0"/>
        <v>387</v>
      </c>
      <c r="H13" s="381" t="s">
        <v>3670</v>
      </c>
      <c r="I13" s="153">
        <f t="shared" si="1"/>
        <v>334</v>
      </c>
      <c r="J13" s="381" t="s">
        <v>3686</v>
      </c>
      <c r="K13" s="153">
        <f t="shared" si="2"/>
        <v>302</v>
      </c>
      <c r="L13" s="154">
        <v>505</v>
      </c>
      <c r="M13" s="381" t="s">
        <v>3704</v>
      </c>
      <c r="N13" s="153">
        <f t="shared" si="3"/>
        <v>390</v>
      </c>
      <c r="O13" s="381" t="s">
        <v>3724</v>
      </c>
      <c r="P13" s="399">
        <v>10</v>
      </c>
      <c r="Q13" s="376">
        <v>43146</v>
      </c>
      <c r="R13" s="376">
        <v>43496</v>
      </c>
      <c r="S13" s="377">
        <f t="shared" si="4"/>
        <v>50</v>
      </c>
      <c r="T13" s="378">
        <v>0.3</v>
      </c>
      <c r="U13" s="379">
        <f t="shared" si="5"/>
        <v>15</v>
      </c>
      <c r="V13" s="380">
        <f t="shared" si="6"/>
        <v>15</v>
      </c>
      <c r="W13" s="380">
        <f t="shared" si="7"/>
        <v>50</v>
      </c>
      <c r="X13" s="381" t="s">
        <v>4306</v>
      </c>
      <c r="Y13" s="155">
        <f t="shared" si="8"/>
        <v>362</v>
      </c>
      <c r="Z13" s="338" t="s">
        <v>3902</v>
      </c>
      <c r="AA13" s="145" t="s">
        <v>3738</v>
      </c>
      <c r="AB13" s="166" t="str">
        <f t="shared" si="11"/>
        <v>TÉRMINO</v>
      </c>
      <c r="AC13" s="407"/>
    </row>
    <row r="14" spans="1:29" ht="195" x14ac:dyDescent="0.25">
      <c r="A14" s="149">
        <v>724</v>
      </c>
      <c r="B14" s="371" t="s">
        <v>3749</v>
      </c>
      <c r="C14" s="372" t="s">
        <v>32</v>
      </c>
      <c r="D14" s="373" t="s">
        <v>33</v>
      </c>
      <c r="E14" s="152">
        <v>506</v>
      </c>
      <c r="F14" s="397" t="s">
        <v>3650</v>
      </c>
      <c r="G14" s="153">
        <f t="shared" si="0"/>
        <v>390</v>
      </c>
      <c r="H14" s="400" t="s">
        <v>3671</v>
      </c>
      <c r="I14" s="153">
        <f t="shared" si="1"/>
        <v>254</v>
      </c>
      <c r="J14" s="381" t="s">
        <v>3687</v>
      </c>
      <c r="K14" s="153">
        <f t="shared" si="2"/>
        <v>382</v>
      </c>
      <c r="L14" s="154">
        <v>506</v>
      </c>
      <c r="M14" s="381" t="s">
        <v>3705</v>
      </c>
      <c r="N14" s="153">
        <f t="shared" si="3"/>
        <v>289</v>
      </c>
      <c r="O14" s="381" t="s">
        <v>3725</v>
      </c>
      <c r="P14" s="399">
        <v>5</v>
      </c>
      <c r="Q14" s="376">
        <v>43146</v>
      </c>
      <c r="R14" s="376">
        <v>43496</v>
      </c>
      <c r="S14" s="377">
        <f t="shared" si="4"/>
        <v>50</v>
      </c>
      <c r="T14" s="378">
        <v>0.5</v>
      </c>
      <c r="U14" s="379">
        <f t="shared" si="5"/>
        <v>25</v>
      </c>
      <c r="V14" s="380">
        <f t="shared" si="6"/>
        <v>25</v>
      </c>
      <c r="W14" s="380">
        <f t="shared" si="7"/>
        <v>50</v>
      </c>
      <c r="X14" s="381" t="s">
        <v>3864</v>
      </c>
      <c r="Y14" s="155">
        <f t="shared" si="8"/>
        <v>172</v>
      </c>
      <c r="Z14" s="332" t="s">
        <v>648</v>
      </c>
      <c r="AA14" s="145" t="s">
        <v>3738</v>
      </c>
      <c r="AB14" s="166" t="str">
        <f t="shared" si="11"/>
        <v>TÉRMINO</v>
      </c>
      <c r="AC14" s="407"/>
    </row>
    <row r="15" spans="1:29" ht="137.25" x14ac:dyDescent="0.25">
      <c r="A15" s="149">
        <v>728</v>
      </c>
      <c r="B15" s="371" t="s">
        <v>3753</v>
      </c>
      <c r="C15" s="372" t="s">
        <v>32</v>
      </c>
      <c r="D15" s="373" t="s">
        <v>33</v>
      </c>
      <c r="E15" s="156"/>
      <c r="F15" s="397" t="s">
        <v>3653</v>
      </c>
      <c r="G15" s="153">
        <f t="shared" si="0"/>
        <v>390</v>
      </c>
      <c r="H15" s="381" t="s">
        <v>3673</v>
      </c>
      <c r="I15" s="153">
        <f t="shared" si="1"/>
        <v>284</v>
      </c>
      <c r="J15" s="381" t="s">
        <v>3689</v>
      </c>
      <c r="K15" s="153">
        <f t="shared" si="2"/>
        <v>287</v>
      </c>
      <c r="L15" s="154">
        <v>508</v>
      </c>
      <c r="M15" s="401" t="s">
        <v>3705</v>
      </c>
      <c r="N15" s="153">
        <f t="shared" si="3"/>
        <v>289</v>
      </c>
      <c r="O15" s="401" t="s">
        <v>3725</v>
      </c>
      <c r="P15" s="399">
        <v>5</v>
      </c>
      <c r="Q15" s="376">
        <v>43146</v>
      </c>
      <c r="R15" s="376">
        <v>43465</v>
      </c>
      <c r="S15" s="377">
        <f t="shared" si="4"/>
        <v>45.571428571428569</v>
      </c>
      <c r="T15" s="378">
        <v>0.5</v>
      </c>
      <c r="U15" s="379">
        <f t="shared" si="5"/>
        <v>22.785714285714285</v>
      </c>
      <c r="V15" s="380">
        <f t="shared" si="6"/>
        <v>22.785714285714285</v>
      </c>
      <c r="W15" s="380">
        <f t="shared" si="7"/>
        <v>45.571428571428569</v>
      </c>
      <c r="X15" s="381" t="s">
        <v>3864</v>
      </c>
      <c r="Y15" s="155">
        <f t="shared" si="8"/>
        <v>172</v>
      </c>
      <c r="Z15" s="332" t="s">
        <v>648</v>
      </c>
      <c r="AA15" s="145"/>
      <c r="AB15" s="166" t="str">
        <f t="shared" si="11"/>
        <v>TÉRMINO</v>
      </c>
      <c r="AC15" s="407"/>
    </row>
    <row r="16" spans="1:29" ht="150" x14ac:dyDescent="0.25">
      <c r="A16" s="149">
        <v>748</v>
      </c>
      <c r="B16" s="371" t="s">
        <v>4126</v>
      </c>
      <c r="C16" s="372" t="s">
        <v>32</v>
      </c>
      <c r="D16" s="383" t="s">
        <v>3948</v>
      </c>
      <c r="E16" s="152"/>
      <c r="F16" s="389" t="s">
        <v>3950</v>
      </c>
      <c r="G16" s="153">
        <f t="shared" si="0"/>
        <v>385</v>
      </c>
      <c r="H16" s="385" t="s">
        <v>3976</v>
      </c>
      <c r="I16" s="153">
        <f t="shared" si="1"/>
        <v>390</v>
      </c>
      <c r="J16" s="389" t="s">
        <v>4006</v>
      </c>
      <c r="K16" s="153">
        <f t="shared" si="2"/>
        <v>65</v>
      </c>
      <c r="L16" s="154"/>
      <c r="M16" s="389" t="s">
        <v>4048</v>
      </c>
      <c r="N16" s="153">
        <f t="shared" si="3"/>
        <v>55</v>
      </c>
      <c r="O16" s="389" t="s">
        <v>4083</v>
      </c>
      <c r="P16" s="402">
        <v>1</v>
      </c>
      <c r="Q16" s="387">
        <v>43286</v>
      </c>
      <c r="R16" s="387">
        <v>43465</v>
      </c>
      <c r="S16" s="388">
        <f t="shared" si="4"/>
        <v>25.571428571428573</v>
      </c>
      <c r="T16" s="403">
        <v>0.3</v>
      </c>
      <c r="U16" s="379">
        <f t="shared" si="5"/>
        <v>7.6714285714285717</v>
      </c>
      <c r="V16" s="380">
        <f t="shared" si="6"/>
        <v>7.6714285714285717</v>
      </c>
      <c r="W16" s="380">
        <f t="shared" si="7"/>
        <v>25.571428571428573</v>
      </c>
      <c r="X16" s="389" t="s">
        <v>4309</v>
      </c>
      <c r="Y16" s="155">
        <f t="shared" si="8"/>
        <v>157</v>
      </c>
      <c r="Z16" s="315" t="s">
        <v>648</v>
      </c>
      <c r="AA16" s="137" t="s">
        <v>4113</v>
      </c>
      <c r="AB16" s="166" t="str">
        <f t="shared" si="11"/>
        <v>TÉRMINO</v>
      </c>
      <c r="AC16" s="407"/>
    </row>
    <row r="17" spans="1:29" ht="150" x14ac:dyDescent="0.25">
      <c r="A17" s="149">
        <v>756</v>
      </c>
      <c r="B17" s="371" t="s">
        <v>4134</v>
      </c>
      <c r="C17" s="372" t="s">
        <v>32</v>
      </c>
      <c r="D17" s="383" t="s">
        <v>3947</v>
      </c>
      <c r="E17" s="152"/>
      <c r="F17" s="385" t="s">
        <v>3952</v>
      </c>
      <c r="G17" s="153">
        <f t="shared" si="0"/>
        <v>385</v>
      </c>
      <c r="H17" s="389" t="s">
        <v>3978</v>
      </c>
      <c r="I17" s="153">
        <f t="shared" si="1"/>
        <v>390</v>
      </c>
      <c r="J17" s="389" t="s">
        <v>4006</v>
      </c>
      <c r="K17" s="153">
        <f t="shared" si="2"/>
        <v>65</v>
      </c>
      <c r="L17" s="154"/>
      <c r="M17" s="389" t="s">
        <v>4048</v>
      </c>
      <c r="N17" s="153">
        <f t="shared" si="3"/>
        <v>55</v>
      </c>
      <c r="O17" s="389" t="s">
        <v>4083</v>
      </c>
      <c r="P17" s="402">
        <v>1</v>
      </c>
      <c r="Q17" s="387">
        <v>43286</v>
      </c>
      <c r="R17" s="387">
        <v>43465</v>
      </c>
      <c r="S17" s="388">
        <f t="shared" si="4"/>
        <v>25.571428571428573</v>
      </c>
      <c r="T17" s="403">
        <v>0.3</v>
      </c>
      <c r="U17" s="379">
        <f t="shared" si="5"/>
        <v>7.6714285714285717</v>
      </c>
      <c r="V17" s="380">
        <f t="shared" si="6"/>
        <v>7.6714285714285717</v>
      </c>
      <c r="W17" s="380">
        <f t="shared" si="7"/>
        <v>25.571428571428573</v>
      </c>
      <c r="X17" s="389" t="s">
        <v>4309</v>
      </c>
      <c r="Y17" s="155">
        <f t="shared" si="8"/>
        <v>157</v>
      </c>
      <c r="Z17" s="315" t="s">
        <v>648</v>
      </c>
      <c r="AA17" s="137" t="s">
        <v>4113</v>
      </c>
      <c r="AB17" s="166" t="str">
        <f t="shared" si="11"/>
        <v>TÉRMINO</v>
      </c>
      <c r="AC17" s="407"/>
    </row>
  </sheetData>
  <dataValidations count="3">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T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S3">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L4:L10">
      <formula1>0</formula1>
      <formula2>9</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840600D08DA488F0C556E4B627377" ma:contentTypeVersion="2" ma:contentTypeDescription="Create a new document." ma:contentTypeScope="" ma:versionID="90fefce36890e6ea4f4157a31ba220ec">
  <xsd:schema xmlns:xsd="http://www.w3.org/2001/XMLSchema" xmlns:xs="http://www.w3.org/2001/XMLSchema" xmlns:p="http://schemas.microsoft.com/office/2006/metadata/properties" xmlns:ns2="680ac0c7-de56-40ec-97c8-59e42c90a249" targetNamespace="http://schemas.microsoft.com/office/2006/metadata/properties" ma:root="true" ma:fieldsID="1fb84bd79fe55e8a7327b8835c25d574" ns2:_="">
    <xsd:import namespace="680ac0c7-de56-40ec-97c8-59e42c90a249"/>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ac0c7-de56-40ec-97c8-59e42c90a249"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xls.svg"/>
          <xsd:enumeration value="/Style%20Library/Images/doc.svg"/>
          <xsd:enumeration value="/Style%20Library/Images/ppt.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680ac0c7-de56-40ec-97c8-59e42c90a249">/Style%20Library/Images/xls.svg</Formato>
  </documentManagement>
</p:properties>
</file>

<file path=customXml/itemProps1.xml><?xml version="1.0" encoding="utf-8"?>
<ds:datastoreItem xmlns:ds="http://schemas.openxmlformats.org/officeDocument/2006/customXml" ds:itemID="{A0575FB6-BAEB-4BF0-98B0-2C4DF2A3F543}"/>
</file>

<file path=customXml/itemProps2.xml><?xml version="1.0" encoding="utf-8"?>
<ds:datastoreItem xmlns:ds="http://schemas.openxmlformats.org/officeDocument/2006/customXml" ds:itemID="{17C21390-CC6E-4C31-9991-0E65E438F174}"/>
</file>

<file path=customXml/itemProps3.xml><?xml version="1.0" encoding="utf-8"?>
<ds:datastoreItem xmlns:ds="http://schemas.openxmlformats.org/officeDocument/2006/customXml" ds:itemID="{F2A582CE-FC85-4318-8CC0-33B18928E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AVANCE HALLAZGOS ABIERTOS CGR</vt:lpstr>
      <vt:lpstr>PMI</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INSTITUCIONAL SEGUIMIENTO 31-12-2018</dc:title>
  <dc:creator>Victor Manuel Valdivieso Ruiz</dc:creator>
  <cp:lastModifiedBy>William Hernando Zabaleta Rangel</cp:lastModifiedBy>
  <cp:lastPrinted>2017-07-10T17:10:19Z</cp:lastPrinted>
  <dcterms:created xsi:type="dcterms:W3CDTF">2016-08-16T19:44:31Z</dcterms:created>
  <dcterms:modified xsi:type="dcterms:W3CDTF">2019-03-01T19:06:15Z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0x0101005AD840600D08DA488F0C556E4B627377</vt:lpwstr>
  </property>
</Properties>
</file>